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485" firstSheet="12" activeTab="19"/>
  </bookViews>
  <sheets>
    <sheet name="İçindekiler" sheetId="1" r:id="rId1"/>
    <sheet name="Tablo_1" sheetId="2" r:id="rId2"/>
    <sheet name="Tablo_2" sheetId="3" r:id="rId3"/>
    <sheet name="Tablo_3" sheetId="4" r:id="rId4"/>
    <sheet name="Tablo_4" sheetId="5" r:id="rId5"/>
    <sheet name="Tablo_5" sheetId="6" r:id="rId6"/>
    <sheet name="Tablo_6" sheetId="7" r:id="rId7"/>
    <sheet name="Tablo_7" sheetId="8" r:id="rId8"/>
    <sheet name="Tablo_8" sheetId="9" r:id="rId9"/>
    <sheet name="Tablo_9" sheetId="10" r:id="rId10"/>
    <sheet name="Tablo_10" sheetId="11" r:id="rId11"/>
    <sheet name="Tablo_11" sheetId="12" r:id="rId12"/>
    <sheet name="Tablo_12" sheetId="13" r:id="rId13"/>
    <sheet name="Tablo_13" sheetId="14" r:id="rId14"/>
    <sheet name="Tablo_14" sheetId="15" r:id="rId15"/>
    <sheet name="Tablo_15" sheetId="16" r:id="rId16"/>
    <sheet name="Tablo_16" sheetId="17" r:id="rId17"/>
    <sheet name="Tablo_17" sheetId="18" r:id="rId18"/>
    <sheet name="Tablo_18" sheetId="19" r:id="rId19"/>
    <sheet name="Tablo_19" sheetId="20" r:id="rId20"/>
  </sheets>
  <definedNames/>
  <calcPr fullCalcOnLoad="1"/>
</workbook>
</file>

<file path=xl/sharedStrings.xml><?xml version="1.0" encoding="utf-8"?>
<sst xmlns="http://schemas.openxmlformats.org/spreadsheetml/2006/main" count="1249" uniqueCount="356">
  <si>
    <t>BAĞ-KUR  ZAMAN SERİSİ VERİLERİ (1972-2005)</t>
  </si>
  <si>
    <t>TIME SERIES DATA OF BAĞ-KUR     ( 1972-2005 )</t>
  </si>
  <si>
    <t xml:space="preserve">Tablo   1 </t>
  </si>
  <si>
    <t>1479 Sayılı Kanuna Göre Sigortalıların Yıllara Göre Dağılımı</t>
  </si>
  <si>
    <t xml:space="preserve">Insured by Years  According to Act No 1479 </t>
  </si>
  <si>
    <t xml:space="preserve">Tablo   2 </t>
  </si>
  <si>
    <t>2926 Sayılı Kanuna Göre Sigortalıların Yıllara Göre Dağılımı</t>
  </si>
  <si>
    <t xml:space="preserve">Insured by Years  According to Act No 2926 </t>
  </si>
  <si>
    <t>Tablo   3</t>
  </si>
  <si>
    <t>1479 Sayılı Kanuna Göre Tahsil Edilen Primlerin Aylıkları Karşılama Durumu</t>
  </si>
  <si>
    <t>Premium Collection and Comparison According to Act No 1479</t>
  </si>
  <si>
    <t>Tablo   4</t>
  </si>
  <si>
    <t>2926 Sayılı Kanuna Göre Tahsil Edilen Primlerin Aylıkları Karşılama Durumu</t>
  </si>
  <si>
    <t>Premium Collection and Comparison According to Act No 2926</t>
  </si>
  <si>
    <t>Tablo   5</t>
  </si>
  <si>
    <t>Sağlık Sigortası Prim Tahsilatı / Sağlık Gideri</t>
  </si>
  <si>
    <t>Health Insurance Premium Collection / Health Expenditures</t>
  </si>
  <si>
    <t xml:space="preserve">Tablo   6 </t>
  </si>
  <si>
    <t>Yıllar İtibariyle Sağlık Sigortası Giderleri</t>
  </si>
  <si>
    <t>Health Insurance Expenditures by Years</t>
  </si>
  <si>
    <t>Tablo   7</t>
  </si>
  <si>
    <t>Toplam Gelirler ve Giderler</t>
  </si>
  <si>
    <t>Total of Incomes and Expenditures</t>
  </si>
  <si>
    <t>Tablo   8</t>
  </si>
  <si>
    <t xml:space="preserve"> Bağ-Kur'a Yapılan  Hazine Yardımları</t>
  </si>
  <si>
    <t>The Treasury Aids To Bağ-Kur</t>
  </si>
  <si>
    <t>Tablo   9</t>
  </si>
  <si>
    <t>Yıllara Göre Sağlık Karnesi Dağılımı</t>
  </si>
  <si>
    <t>Distribution of Health Cards</t>
  </si>
  <si>
    <t>Tablo 10</t>
  </si>
  <si>
    <t>Birim Sağlık Karnesi Başına Sağlık Sigortası Giderleri</t>
  </si>
  <si>
    <t>Unıt One A Cost  Health Cards of Health Expenditures</t>
  </si>
  <si>
    <t>Tablo 11</t>
  </si>
  <si>
    <t>1479 Sayılı Kanuna Göre Yıllar İtibariyle Aylık Bağlananların Sayısı</t>
  </si>
  <si>
    <t>Number of Pensioners Awarded by Years According to Act No 1479</t>
  </si>
  <si>
    <t xml:space="preserve">Tablo 12 </t>
  </si>
  <si>
    <t>2926 Sayılı Kanuna Göre Yıllar İtibariyle Aylık Bağlananların Sayısı</t>
  </si>
  <si>
    <t>Number of Pensioners Awarded by Years According to Act No 2926</t>
  </si>
  <si>
    <t>Tablo 13</t>
  </si>
  <si>
    <t xml:space="preserve">Yıllara Göre Aktif Sigortalıların Cinsiyet Dağlımı </t>
  </si>
  <si>
    <t>Distribution of Active Insured by Sex and Years</t>
  </si>
  <si>
    <t xml:space="preserve">Tablo 14 </t>
  </si>
  <si>
    <t>Yıllara Göre Aktif Sigortalıların Yaş Gruplarına Dağlımı (1479 SKG)</t>
  </si>
  <si>
    <t>Distribution of Active Insured by Age Groups and Years ( Act No 1479 )</t>
  </si>
  <si>
    <t xml:space="preserve">Tablo 15 </t>
  </si>
  <si>
    <t>Yıllara Göre Aktif Sigortalıların Yaş Gruplarına Dağlımı (2926 SKG)</t>
  </si>
  <si>
    <t>Distribution of Active Insured by Age Groups and Years ( Act No 2926 )</t>
  </si>
  <si>
    <t>Tablo 16</t>
  </si>
  <si>
    <t xml:space="preserve">1479 Sayılı Kanuna göre Pasif Sigortalıların Yaş Gruplarına Göre Cinsiyet Dağılımı </t>
  </si>
  <si>
    <t>Distribution of Passive Insured by Age Groups and Sex According to( Act No 1479 )</t>
  </si>
  <si>
    <t>Tablo 17</t>
  </si>
  <si>
    <t xml:space="preserve">2926 Sayılı Kanuna göre Pasif Sigortalıların Yaş Gruplarına Göre Cinsiyet Dağılımı </t>
  </si>
  <si>
    <t>Distribution of Passive Insured by Age Groups and Sex According to( Act No 2926 )</t>
  </si>
  <si>
    <t>Tablo 18</t>
  </si>
  <si>
    <t xml:space="preserve"> Yıllara ve İllere Göre Sağlık Karnesi Dağılımı</t>
  </si>
  <si>
    <t>Distribution of  Health Cards According to Provınces And Years</t>
  </si>
  <si>
    <t>Tablo 19</t>
  </si>
  <si>
    <t>Yıllara ve  İllere Göre Aktif Sigortalıların  Dağılımı</t>
  </si>
  <si>
    <t>Dıstribution of  Actıve Insured According to Provinces And Years</t>
  </si>
  <si>
    <t xml:space="preserve">Tablo 1 - </t>
  </si>
  <si>
    <t>1479 SAYILI KANUNA GÖRE SİGORTALILARIN YILLARA GÖRE DAĞILIMI</t>
  </si>
  <si>
    <t xml:space="preserve">INSURED BY YEARS  ACCORDING TO ACT NO 1479 </t>
  </si>
  <si>
    <t>Aylık Alanlar</t>
  </si>
  <si>
    <t>Aktif-Pasif Toplamı</t>
  </si>
  <si>
    <t>Pensioners</t>
  </si>
  <si>
    <t>Total of Insured Persons and Pensioners</t>
  </si>
  <si>
    <t>Yıllar</t>
  </si>
  <si>
    <t>Aktif Sigortalı</t>
  </si>
  <si>
    <t>Ölüm</t>
  </si>
  <si>
    <t>Toplam</t>
  </si>
  <si>
    <t>Sayısı</t>
  </si>
  <si>
    <t>Death</t>
  </si>
  <si>
    <t>Total</t>
  </si>
  <si>
    <t>Years</t>
  </si>
  <si>
    <t>Number of</t>
  </si>
  <si>
    <t>Malüllük</t>
  </si>
  <si>
    <t>Yaşlılık</t>
  </si>
  <si>
    <t>Dosya</t>
  </si>
  <si>
    <t>Haksahibi</t>
  </si>
  <si>
    <t xml:space="preserve">     Kişi</t>
  </si>
  <si>
    <t>Insured Persons</t>
  </si>
  <si>
    <t>Disability</t>
  </si>
  <si>
    <t>Old Age</t>
  </si>
  <si>
    <t>File</t>
  </si>
  <si>
    <t>Survivors</t>
  </si>
  <si>
    <t>Person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</si>
  <si>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</si>
  <si>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</si>
  <si>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</si>
  <si>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</si>
  <si>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</si>
  <si>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</si>
  <si>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</si>
  <si>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</si>
  <si>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</si>
  <si>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</si>
  <si>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</si>
  <si>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</si>
  <si>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</si>
  <si>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</si>
  <si>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</si>
  <si>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</si>
  <si>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</si>
  <si>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</si>
  <si>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</si>
  <si>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</si>
  <si>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Tablo 2 - </t>
  </si>
  <si>
    <t>2926 SAYILI KANUNA GÖRE SİGORTALILARIN YILLARA GÖRE DAĞILIMI</t>
  </si>
  <si>
    <t xml:space="preserve">INSURED BY YEARS  ACCORDING TO ACT NO 2926 </t>
  </si>
  <si>
    <t xml:space="preserve">Insured Persons </t>
  </si>
  <si>
    <t>Tablo  3</t>
  </si>
  <si>
    <t>1479 SAYILI KANUNA GÖRE TAHSİL EDİLEN PRİMLERİN AYLIKLARI KARŞILAMA DURUMU</t>
  </si>
  <si>
    <t>PREMIUM COLLECTION AND PROPORTION ACCORDING TO ACT NO 1479</t>
  </si>
  <si>
    <t xml:space="preserve">  Prim Tahsilatı</t>
  </si>
  <si>
    <t xml:space="preserve"> Aylık Ödemeler</t>
  </si>
  <si>
    <t>Karşılama  Oranı</t>
  </si>
  <si>
    <t>Premium Collection</t>
  </si>
  <si>
    <t>Pension Payments</t>
  </si>
  <si>
    <t>Proportion Rate</t>
  </si>
  <si>
    <t>Bin YTL</t>
  </si>
  <si>
    <t>%</t>
  </si>
  <si>
    <t>Thousand YTL</t>
  </si>
  <si>
    <t>Tablo  4</t>
  </si>
  <si>
    <t>2926 SAYILI KANUNA GÖRE TAHSİL EDİLEN PRİMLERİN AYLIKLARI KARŞILAMA DURUMU</t>
  </si>
  <si>
    <t>PREMIUM COLLECTION AND PROPORTION ACCORDING TO ACT NO 2926</t>
  </si>
  <si>
    <r>
      <t xml:space="preserve">  Prim Tahsilatı</t>
    </r>
    <r>
      <rPr>
        <sz val="10"/>
        <rFont val="Arial"/>
        <family val="2"/>
      </rPr>
      <t xml:space="preserve"> </t>
    </r>
  </si>
  <si>
    <t xml:space="preserve"> Aylık Ödemeler </t>
  </si>
  <si>
    <t>Karşılama Oranı</t>
  </si>
  <si>
    <t>Tablo  5</t>
  </si>
  <si>
    <t>SAĞLIK SİGORTASI PRİM TAHSİLATI / SAĞLIK GİDERLERİ</t>
  </si>
  <si>
    <t>HEALTH INSURANCE PREMIUM COLLECTION / HEALTH EXPENDITURES</t>
  </si>
  <si>
    <t xml:space="preserve"> Sağlık Gideri</t>
  </si>
  <si>
    <t xml:space="preserve"> Health Expenditures</t>
  </si>
  <si>
    <t>Tablo 6      YILLAR İTİBARİYLE SAĞLIK SİGORTASI GİDERLERİ</t>
  </si>
  <si>
    <t xml:space="preserve">                 HEALTH INSURANCE EXPENDITURES BY YEARS</t>
  </si>
  <si>
    <r>
      <t xml:space="preserve">GİDERLER - </t>
    </r>
    <r>
      <rPr>
        <b/>
        <sz val="10"/>
        <color indexed="10"/>
        <rFont val="Arial"/>
        <family val="2"/>
      </rPr>
      <t xml:space="preserve">EXPENDITURES </t>
    </r>
    <r>
      <rPr>
        <b/>
        <sz val="10"/>
        <rFont val="Arial"/>
        <family val="2"/>
      </rPr>
      <t xml:space="preserve">( Bin YTL- </t>
    </r>
    <r>
      <rPr>
        <b/>
        <sz val="10"/>
        <color indexed="10"/>
        <rFont val="Arial"/>
        <family val="2"/>
      </rPr>
      <t>Thousand YTL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)</t>
    </r>
  </si>
  <si>
    <t xml:space="preserve">Yıllık Artış </t>
  </si>
  <si>
    <r>
      <t xml:space="preserve">Hastane   </t>
    </r>
    <r>
      <rPr>
        <b/>
        <sz val="10"/>
        <color indexed="10"/>
        <rFont val="Arial"/>
        <family val="2"/>
      </rPr>
      <t>Hospital</t>
    </r>
  </si>
  <si>
    <t>Oranı(%)</t>
  </si>
  <si>
    <t>Devlet</t>
  </si>
  <si>
    <t>Özel</t>
  </si>
  <si>
    <t>Üniversite</t>
  </si>
  <si>
    <t>Hastane Toplamı</t>
  </si>
  <si>
    <t>İlaç</t>
  </si>
  <si>
    <t>Optik</t>
  </si>
  <si>
    <t>Medikal</t>
  </si>
  <si>
    <t>Şahıs</t>
  </si>
  <si>
    <t xml:space="preserve">Annual Increase </t>
  </si>
  <si>
    <t>Government</t>
  </si>
  <si>
    <t>Private</t>
  </si>
  <si>
    <t>University</t>
  </si>
  <si>
    <t>Total Hospital</t>
  </si>
  <si>
    <t>Medicine</t>
  </si>
  <si>
    <t>Optic</t>
  </si>
  <si>
    <t>Medical</t>
  </si>
  <si>
    <t xml:space="preserve"> Rate(%)</t>
  </si>
  <si>
    <t>0,5</t>
  </si>
  <si>
    <t>-</t>
  </si>
  <si>
    <t>Tablo  7</t>
  </si>
  <si>
    <t>TOPLAM GELİRLER VE GİDERLER</t>
  </si>
  <si>
    <t>TOTAL OF INCOMES AND EXPENDITURES</t>
  </si>
  <si>
    <r>
      <t xml:space="preserve">  Gelir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 Income </t>
    </r>
    <r>
      <rPr>
        <sz val="10"/>
        <rFont val="Arial"/>
        <family val="2"/>
      </rPr>
      <t>)</t>
    </r>
  </si>
  <si>
    <r>
      <t xml:space="preserve">Gider </t>
    </r>
    <r>
      <rPr>
        <sz val="10"/>
        <rFont val="Arial"/>
        <family val="2"/>
      </rPr>
      <t xml:space="preserve">( </t>
    </r>
    <r>
      <rPr>
        <b/>
        <sz val="10"/>
        <color indexed="10"/>
        <rFont val="Arial"/>
        <family val="2"/>
      </rPr>
      <t xml:space="preserve">Expenditure </t>
    </r>
    <r>
      <rPr>
        <sz val="10"/>
        <rFont val="Arial"/>
        <family val="2"/>
      </rPr>
      <t>)</t>
    </r>
  </si>
  <si>
    <r>
      <t xml:space="preserve">Fark </t>
    </r>
    <r>
      <rPr>
        <sz val="10"/>
        <rFont val="Arial"/>
        <family val="2"/>
      </rPr>
      <t xml:space="preserve">( </t>
    </r>
    <r>
      <rPr>
        <b/>
        <sz val="10"/>
        <color indexed="10"/>
        <rFont val="Arial"/>
        <family val="2"/>
      </rPr>
      <t>Difference</t>
    </r>
    <r>
      <rPr>
        <sz val="10"/>
        <rFont val="Arial"/>
        <family val="2"/>
      </rPr>
      <t xml:space="preserve"> )</t>
    </r>
  </si>
  <si>
    <t xml:space="preserve">           Artış Yüzdesi (%)</t>
  </si>
  <si>
    <t>Gelir</t>
  </si>
  <si>
    <t>Gider</t>
  </si>
  <si>
    <t>Income</t>
  </si>
  <si>
    <t>Expenditure</t>
  </si>
  <si>
    <t>Tablo 8</t>
  </si>
  <si>
    <t xml:space="preserve"> BAĞ-KUR'A YAPILAN  HAZİNE YARDIMLARI</t>
  </si>
  <si>
    <t>THE TREASURY AİDS TO BAĞ-KUR</t>
  </si>
  <si>
    <t>Bag-Kur'a Yapılan</t>
  </si>
  <si>
    <t>Müşterek Emeklilik</t>
  </si>
  <si>
    <r>
      <t>Toplam-</t>
    </r>
    <r>
      <rPr>
        <b/>
        <sz val="9"/>
        <color indexed="10"/>
        <rFont val="Arial Tur"/>
        <family val="2"/>
      </rPr>
      <t>Total</t>
    </r>
  </si>
  <si>
    <t>Artış</t>
  </si>
  <si>
    <t>Hazine Yardımı</t>
  </si>
  <si>
    <t>Hissesi Borcu İçin SSK'na</t>
  </si>
  <si>
    <t>Yüzdesi</t>
  </si>
  <si>
    <t>The Treasury Aids to Bag-Kur</t>
  </si>
  <si>
    <t xml:space="preserve">Yapılan Hazine Yardımı </t>
  </si>
  <si>
    <t>Increase Rate</t>
  </si>
  <si>
    <t>The Treasury Aids to SSK for Collective</t>
  </si>
  <si>
    <t>Retirement Share Debt</t>
  </si>
  <si>
    <t>(%)</t>
  </si>
  <si>
    <t>Tablo  9</t>
  </si>
  <si>
    <t>YIILARA GÖRE SAĞLIK KARNESİ DAĞILIMI</t>
  </si>
  <si>
    <t>DISTRIBUTION OF HEALTH CARDS  BY YEARS</t>
  </si>
  <si>
    <t>Dağıtılan Sağlık Karnesi Sayısı</t>
  </si>
  <si>
    <t>Kapsamdaki Nufus</t>
  </si>
  <si>
    <t xml:space="preserve"> Sağlık Karnesi    Alanların Oranı  (%)</t>
  </si>
  <si>
    <t>Distributed of Number Health Cards</t>
  </si>
  <si>
    <t>Population of include</t>
  </si>
  <si>
    <t xml:space="preserve"> Health Cards take</t>
  </si>
  <si>
    <r>
      <t>1479 SKG</t>
    </r>
    <r>
      <rPr>
        <sz val="10"/>
        <rFont val="Arial Tur"/>
        <family val="2"/>
      </rPr>
      <t>-</t>
    </r>
    <r>
      <rPr>
        <b/>
        <sz val="10"/>
        <color indexed="10"/>
        <rFont val="Arial Tur"/>
        <family val="2"/>
      </rPr>
      <t>Act No</t>
    </r>
  </si>
  <si>
    <r>
      <t>2926 SKG</t>
    </r>
    <r>
      <rPr>
        <sz val="10"/>
        <rFont val="Arial Tur"/>
        <family val="2"/>
      </rPr>
      <t>-</t>
    </r>
    <r>
      <rPr>
        <b/>
        <sz val="10"/>
        <color indexed="10"/>
        <rFont val="Arial Tur"/>
        <family val="2"/>
      </rPr>
      <t>Act No</t>
    </r>
  </si>
  <si>
    <r>
      <t>Toplam-</t>
    </r>
    <r>
      <rPr>
        <b/>
        <sz val="10"/>
        <color indexed="10"/>
        <rFont val="Arial Tur"/>
        <family val="2"/>
      </rPr>
      <t>Total</t>
    </r>
  </si>
  <si>
    <t>of Rate</t>
  </si>
  <si>
    <t>Tablo  10</t>
  </si>
  <si>
    <t>BİRİM SAĞLIK KARNESİ BAŞINA SAĞLIK SİGORTASI GİDERLERİ</t>
  </si>
  <si>
    <t xml:space="preserve">THE COST OF HEALTH EXPENDITURES FOR  EACH HEALTH CARD </t>
  </si>
  <si>
    <t>Sağlık Giderleri   ( Bin YTL )</t>
  </si>
  <si>
    <t>Birim Karne Başına Gider(YTL)</t>
  </si>
  <si>
    <t>Gider Artış Oranı (%)</t>
  </si>
  <si>
    <t>Health of</t>
  </si>
  <si>
    <t>Unit one a cost</t>
  </si>
  <si>
    <t xml:space="preserve">Increase </t>
  </si>
  <si>
    <t>1479 SKG-Act No</t>
  </si>
  <si>
    <t>2926 SKG-Act No</t>
  </si>
  <si>
    <t>Toplam-Total</t>
  </si>
  <si>
    <t>Health Cards(YTL)</t>
  </si>
  <si>
    <t>Rate (%)</t>
  </si>
  <si>
    <t>1479 SAYILI KANUNA GÖRE YILLAR İTİBARİYLE AYLIK BAĞLANANLARIN SAYISI</t>
  </si>
  <si>
    <t>NUMBER OF PENSIONERS AWARDED BY YEARS ACCORDİNG TO ACT NO 1479</t>
  </si>
  <si>
    <t>Malüllük Aylığı</t>
  </si>
  <si>
    <t>Yaşlılık Aylığı</t>
  </si>
  <si>
    <t>Kişi</t>
  </si>
  <si>
    <t xml:space="preserve"> Insured Persons</t>
  </si>
  <si>
    <t>Disability  Pension</t>
  </si>
  <si>
    <t>Old-Age Pension</t>
  </si>
  <si>
    <t xml:space="preserve">Tablo 12- </t>
  </si>
  <si>
    <t>2926 SAYILI KANUNA GÖRE YILLAR İTİBARİYLE AYLIK BAĞLANANLARIN SAYISI</t>
  </si>
  <si>
    <t>NUMBER OF PENSIONERS AWARDED BY YEARS ACCORDİNG TO ACT NO 2926</t>
  </si>
  <si>
    <t>Ölüm Aylığı</t>
  </si>
  <si>
    <t>Death Pension</t>
  </si>
  <si>
    <t>Disability Pension</t>
  </si>
  <si>
    <t>Hak sahibi</t>
  </si>
  <si>
    <t>Number of Survivors</t>
  </si>
  <si>
    <t xml:space="preserve">YILLARA GÖRE AKTİF SİGORTALILARIN CİNSİYET DAĞLIMI </t>
  </si>
  <si>
    <t>DISTRIBUTION OF ACTİVE INSURED BY SEX AND YEARS</t>
  </si>
  <si>
    <r>
      <t xml:space="preserve">1479 Sayılı Kanuna Göre </t>
    </r>
    <r>
      <rPr>
        <sz val="9"/>
        <rFont val="Arial"/>
        <family val="2"/>
      </rPr>
      <t>(</t>
    </r>
    <r>
      <rPr>
        <b/>
        <sz val="9"/>
        <color indexed="10"/>
        <rFont val="Arial"/>
        <family val="2"/>
      </rPr>
      <t>According To Act No 1479</t>
    </r>
    <r>
      <rPr>
        <sz val="9"/>
        <rFont val="Arial"/>
        <family val="2"/>
      </rPr>
      <t>)</t>
    </r>
  </si>
  <si>
    <r>
      <t xml:space="preserve">2926 Sayılı Kanuna Göre </t>
    </r>
    <r>
      <rPr>
        <sz val="9"/>
        <rFont val="Arial"/>
        <family val="2"/>
      </rPr>
      <t>(</t>
    </r>
    <r>
      <rPr>
        <b/>
        <sz val="9"/>
        <color indexed="10"/>
        <rFont val="Arial"/>
        <family val="2"/>
      </rPr>
      <t>According To Act No 2926</t>
    </r>
    <r>
      <rPr>
        <sz val="9"/>
        <rFont val="Arial"/>
        <family val="2"/>
      </rPr>
      <t>)</t>
    </r>
  </si>
  <si>
    <t>Erkek</t>
  </si>
  <si>
    <t>Kadın</t>
  </si>
  <si>
    <t>Yıllık Artış Oranı</t>
  </si>
  <si>
    <t>Male</t>
  </si>
  <si>
    <t>Female</t>
  </si>
  <si>
    <t xml:space="preserve">Tablo  14 </t>
  </si>
  <si>
    <t>YILLARA GÖRE AKTİF SİGORTALILARIN YAŞ GRUPLARINA DAĞLIMI (1479 SKG)</t>
  </si>
  <si>
    <t>DISTRIBUTION OF ACTIVE INSURED BY AGE GROUPS AND YEARS (ACT NO 1479)</t>
  </si>
  <si>
    <r>
      <t>Yaş Grupları</t>
    </r>
    <r>
      <rPr>
        <sz val="11"/>
        <rFont val="Arial"/>
        <family val="2"/>
      </rPr>
      <t xml:space="preserve"> -</t>
    </r>
    <r>
      <rPr>
        <b/>
        <sz val="11"/>
        <color indexed="10"/>
        <rFont val="Arial"/>
        <family val="2"/>
      </rPr>
      <t xml:space="preserve">Age Groups </t>
    </r>
  </si>
  <si>
    <t>Cinsiyet</t>
  </si>
  <si>
    <t>Sex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</si>
  <si>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</si>
  <si>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</si>
  <si>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</si>
  <si>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</si>
  <si>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</si>
  <si>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</si>
  <si>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</si>
  <si>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</si>
  <si>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</si>
  <si>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</si>
  <si>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</si>
  <si>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</si>
  <si>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 xml:space="preserve">Tablo  15 </t>
  </si>
  <si>
    <t>YILLARA GÖRE AKTİF SİGORTALILARIN YAŞ GRUPLARINA DAĞLIMI (2926 SKG)</t>
  </si>
  <si>
    <t>DISTRIBUTION OF ACTIVE INSURED BY AGE GROUPS AND YEARS (ACT NO 2926 )</t>
  </si>
  <si>
    <t>Tablo 16 -1479 SKG PASİF SİGORTALILARIN YAŞ GRUPLARINA GÖRE CİNSİYET DAGILIMI</t>
  </si>
  <si>
    <t xml:space="preserve">                DISTRIBUTION OF PASSIVE INSURED BY  AGE GROUPS AND SEX ACCORDING TO ACT NO:1479</t>
  </si>
  <si>
    <t>0-17</t>
  </si>
  <si>
    <r>
      <t>Malül-</t>
    </r>
    <r>
      <rPr>
        <sz val="8"/>
        <rFont val="Arial"/>
        <family val="2"/>
      </rPr>
      <t>Disable</t>
    </r>
  </si>
  <si>
    <r>
      <t>Yaslı-</t>
    </r>
    <r>
      <rPr>
        <sz val="8"/>
        <rFont val="Arial"/>
        <family val="2"/>
      </rPr>
      <t>Old-Age</t>
    </r>
  </si>
  <si>
    <r>
      <t>Haksahipleri-</t>
    </r>
    <r>
      <rPr>
        <sz val="8"/>
        <rFont val="Arial"/>
        <family val="2"/>
      </rPr>
      <t>Survivors</t>
    </r>
  </si>
  <si>
    <t xml:space="preserve">Tablo 17- 2926 SAYILI KANUNA GÖRE PASİF SİGORTALILARIN YAŞ GRUPLARINA GÖRE CİNSİYET DAĞILIMI </t>
  </si>
  <si>
    <t xml:space="preserve">                DISTRIBUTION OF PASSIVE INSURED BY  AGE GROUPS AND SEX ACCORDING TO ACT NO:2926</t>
  </si>
  <si>
    <t>0-24</t>
  </si>
  <si>
    <t xml:space="preserve">Male </t>
  </si>
  <si>
    <t>Tablo 18- YILLARA VE İLLERE GÖRE SAĞLIK KARNESİ DAĞILIMI</t>
  </si>
  <si>
    <t xml:space="preserve">                DISTRIBUTION OF  HEALTH CARDS ACCORDING TO PROVINCES AND YEARS</t>
  </si>
  <si>
    <r>
      <t>İL ADI-</t>
    </r>
    <r>
      <rPr>
        <sz val="8"/>
        <rFont val="Arial"/>
        <family val="2"/>
      </rPr>
      <t>Name of  the Provinces</t>
    </r>
  </si>
  <si>
    <t xml:space="preserve"> Adana</t>
  </si>
  <si>
    <t xml:space="preserve"> Adıyaman</t>
  </si>
  <si>
    <t xml:space="preserve"> Afyon</t>
  </si>
  <si>
    <t xml:space="preserve"> Ağrı</t>
  </si>
  <si>
    <t xml:space="preserve"> Amasya</t>
  </si>
  <si>
    <t xml:space="preserve"> Ankara</t>
  </si>
  <si>
    <t xml:space="preserve"> Antalya</t>
  </si>
  <si>
    <t xml:space="preserve"> Artvin</t>
  </si>
  <si>
    <t xml:space="preserve"> Aydın</t>
  </si>
  <si>
    <t xml:space="preserve"> Balıkesir</t>
  </si>
  <si>
    <t xml:space="preserve"> Bilecik</t>
  </si>
  <si>
    <t xml:space="preserve"> Bingöl</t>
  </si>
  <si>
    <t xml:space="preserve"> Bitlis</t>
  </si>
  <si>
    <t xml:space="preserve"> Bolu</t>
  </si>
  <si>
    <t xml:space="preserve"> Burdur</t>
  </si>
  <si>
    <t xml:space="preserve"> Bursa</t>
  </si>
  <si>
    <t xml:space="preserve"> Çanakkale</t>
  </si>
  <si>
    <t xml:space="preserve"> Çankırı</t>
  </si>
  <si>
    <t xml:space="preserve"> Çorum</t>
  </si>
  <si>
    <t xml:space="preserve"> Denizli</t>
  </si>
  <si>
    <t xml:space="preserve"> Diyarbakır</t>
  </si>
  <si>
    <t xml:space="preserve"> Edirne</t>
  </si>
  <si>
    <t xml:space="preserve"> Elazığ</t>
  </si>
  <si>
    <t xml:space="preserve"> Erzincan</t>
  </si>
  <si>
    <t xml:space="preserve"> Erzurum</t>
  </si>
  <si>
    <t xml:space="preserve"> Eskişehir</t>
  </si>
  <si>
    <t xml:space="preserve"> Gaziantep</t>
  </si>
  <si>
    <t xml:space="preserve"> Giresun</t>
  </si>
  <si>
    <t xml:space="preserve"> Gümüşhane</t>
  </si>
  <si>
    <t xml:space="preserve"> Hakkari</t>
  </si>
  <si>
    <t xml:space="preserve"> Hatay</t>
  </si>
  <si>
    <t xml:space="preserve"> Isparta</t>
  </si>
  <si>
    <t xml:space="preserve"> İçel</t>
  </si>
  <si>
    <t xml:space="preserve"> İstanbul</t>
  </si>
  <si>
    <t xml:space="preserve"> İzmir</t>
  </si>
  <si>
    <t xml:space="preserve"> Kars</t>
  </si>
  <si>
    <t xml:space="preserve"> Kastamonu</t>
  </si>
  <si>
    <t xml:space="preserve"> Kayseri</t>
  </si>
  <si>
    <t xml:space="preserve"> Kırklareli</t>
  </si>
  <si>
    <t xml:space="preserve"> Kırşehir</t>
  </si>
  <si>
    <t xml:space="preserve"> Kocaeli</t>
  </si>
  <si>
    <t xml:space="preserve"> Konya</t>
  </si>
  <si>
    <t xml:space="preserve"> Kütahya</t>
  </si>
  <si>
    <t xml:space="preserve"> Malatya</t>
  </si>
  <si>
    <t xml:space="preserve"> Manisa</t>
  </si>
  <si>
    <t xml:space="preserve"> K.Maraş</t>
  </si>
  <si>
    <t xml:space="preserve"> Mardin</t>
  </si>
  <si>
    <t xml:space="preserve"> Muğla</t>
  </si>
  <si>
    <t xml:space="preserve"> Muş</t>
  </si>
  <si>
    <t xml:space="preserve"> Nevşehir</t>
  </si>
  <si>
    <t xml:space="preserve"> Niğde</t>
  </si>
  <si>
    <t xml:space="preserve"> Ordu</t>
  </si>
  <si>
    <t xml:space="preserve"> Rize</t>
  </si>
  <si>
    <t xml:space="preserve"> Sakarya</t>
  </si>
  <si>
    <t xml:space="preserve"> Samsun</t>
  </si>
  <si>
    <t xml:space="preserve"> Siirt</t>
  </si>
  <si>
    <t xml:space="preserve"> Sinop</t>
  </si>
  <si>
    <t xml:space="preserve"> Sivas</t>
  </si>
  <si>
    <t xml:space="preserve"> Tekirdağ</t>
  </si>
  <si>
    <t xml:space="preserve"> Tokat</t>
  </si>
  <si>
    <t xml:space="preserve"> Trabzon</t>
  </si>
  <si>
    <t xml:space="preserve"> Tunceli</t>
  </si>
  <si>
    <t xml:space="preserve"> Urfa</t>
  </si>
  <si>
    <t xml:space="preserve"> Uşak</t>
  </si>
  <si>
    <t xml:space="preserve"> Van</t>
  </si>
  <si>
    <t xml:space="preserve"> Yozgat</t>
  </si>
  <si>
    <t xml:space="preserve"> Zonguldak</t>
  </si>
  <si>
    <t xml:space="preserve"> Aksaray</t>
  </si>
  <si>
    <t xml:space="preserve"> Bayburt</t>
  </si>
  <si>
    <t xml:space="preserve"> Karaman</t>
  </si>
  <si>
    <t xml:space="preserve"> Kırıkkale</t>
  </si>
  <si>
    <t xml:space="preserve"> Batman</t>
  </si>
  <si>
    <t xml:space="preserve"> Şırnak</t>
  </si>
  <si>
    <t xml:space="preserve"> Bartın</t>
  </si>
  <si>
    <t xml:space="preserve"> Ardahan</t>
  </si>
  <si>
    <t xml:space="preserve"> Iğdır</t>
  </si>
  <si>
    <t xml:space="preserve"> Yalova</t>
  </si>
  <si>
    <t xml:space="preserve"> Karabük</t>
  </si>
  <si>
    <t xml:space="preserve"> Kilis</t>
  </si>
  <si>
    <t xml:space="preserve"> Osmaniye</t>
  </si>
  <si>
    <t xml:space="preserve"> Düzce</t>
  </si>
  <si>
    <t>Tablo 19-  YILLARA VE  İLLERE GÖRE AKTİF SİGORTALILARIN  DAĞILIMI</t>
  </si>
  <si>
    <t>DISTRIBUTION OF  ACTIVE INSURED ACCORDING TO PROVINCES AND YEARS</t>
  </si>
  <si>
    <t xml:space="preserve"> Yurtdışı</t>
  </si>
  <si>
    <t>Expenditures                  ( Thousand YTL 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</si>
</sst>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"/>
    <numFmt numFmtId="166" formatCode="#,##0.0000"/>
    <numFmt numFmtId="167" formatCode="0.00000"/>
    <numFmt numFmtId="168" formatCode="#,##0.000"/>
    <numFmt numFmtId="169" formatCode="0.000"/>
  </numFmts>
  <fonts count="45">
    <font>
      <sz val="10"/>
      <name val="Arial Tur"/>
      <family val="0"/>
    </font>
    <font>
      <u val="single"/>
      <sz val="10"/>
      <color indexed="12"/>
      <name val="Arial Tu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14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sz val="10"/>
      <name val="Arial Unicode MS"/>
      <family val="0"/>
    </font>
    <font>
      <b/>
      <sz val="8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sz val="12"/>
      <name val="Arial"/>
      <family val="0"/>
    </font>
    <font>
      <sz val="8"/>
      <name val="Arial"/>
      <family val="0"/>
    </font>
    <font>
      <b/>
      <sz val="8"/>
      <name val="Arial Tur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14"/>
      <name val="Arial Tur"/>
      <family val="2"/>
    </font>
    <font>
      <b/>
      <sz val="9"/>
      <name val="Arial Tur"/>
      <family val="2"/>
    </font>
    <font>
      <b/>
      <sz val="9"/>
      <color indexed="10"/>
      <name val="Arial Tur"/>
      <family val="2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b/>
      <sz val="9"/>
      <name val="MS Sans Serif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6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1" fillId="4" borderId="5" xfId="17" applyFill="1" applyBorder="1" applyAlignment="1">
      <alignment horizontal="center"/>
    </xf>
    <xf numFmtId="0" fontId="1" fillId="4" borderId="6" xfId="17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" fillId="0" borderId="7" xfId="17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2" fillId="5" borderId="0" xfId="0" applyNumberFormat="1" applyFont="1" applyFill="1" applyAlignment="1">
      <alignment/>
    </xf>
    <xf numFmtId="0" fontId="13" fillId="0" borderId="0" xfId="0" applyFont="1" applyAlignment="1">
      <alignment/>
    </xf>
    <xf numFmtId="3" fontId="13" fillId="5" borderId="0" xfId="0" applyNumberFormat="1" applyFont="1" applyFill="1" applyAlignment="1">
      <alignment horizontal="centerContinuous"/>
    </xf>
    <xf numFmtId="3" fontId="13" fillId="5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/>
    </xf>
    <xf numFmtId="3" fontId="2" fillId="5" borderId="0" xfId="0" applyNumberFormat="1" applyFont="1" applyFill="1" applyAlignment="1">
      <alignment horizontal="centerContinuous"/>
    </xf>
    <xf numFmtId="3" fontId="14" fillId="5" borderId="0" xfId="0" applyNumberFormat="1" applyFont="1" applyFill="1" applyAlignment="1">
      <alignment horizontal="center"/>
    </xf>
    <xf numFmtId="3" fontId="2" fillId="5" borderId="0" xfId="0" applyNumberFormat="1" applyFont="1" applyFill="1" applyAlignment="1">
      <alignment horizontal="center"/>
    </xf>
    <xf numFmtId="0" fontId="15" fillId="0" borderId="0" xfId="0" applyFont="1" applyAlignment="1">
      <alignment/>
    </xf>
    <xf numFmtId="3" fontId="15" fillId="5" borderId="8" xfId="0" applyNumberFormat="1" applyFont="1" applyFill="1" applyBorder="1" applyAlignment="1">
      <alignment horizontal="centerContinuous"/>
    </xf>
    <xf numFmtId="3" fontId="13" fillId="5" borderId="0" xfId="0" applyNumberFormat="1" applyFont="1" applyFill="1" applyAlignment="1" quotePrefix="1">
      <alignment horizontal="center"/>
    </xf>
    <xf numFmtId="3" fontId="13" fillId="5" borderId="0" xfId="0" applyNumberFormat="1" applyFont="1" applyFill="1" applyAlignment="1">
      <alignment horizontal="right"/>
    </xf>
    <xf numFmtId="3" fontId="2" fillId="5" borderId="0" xfId="0" applyNumberFormat="1" applyFont="1" applyFill="1" applyAlignment="1">
      <alignment horizontal="right"/>
    </xf>
    <xf numFmtId="3" fontId="16" fillId="5" borderId="0" xfId="0" applyNumberFormat="1" applyFont="1" applyFill="1" applyAlignment="1">
      <alignment horizontal="right"/>
    </xf>
    <xf numFmtId="3" fontId="14" fillId="5" borderId="7" xfId="0" applyNumberFormat="1" applyFont="1" applyFill="1" applyBorder="1" applyAlignment="1">
      <alignment/>
    </xf>
    <xf numFmtId="3" fontId="14" fillId="5" borderId="7" xfId="0" applyNumberFormat="1" applyFont="1" applyFill="1" applyBorder="1" applyAlignment="1">
      <alignment horizontal="center"/>
    </xf>
    <xf numFmtId="3" fontId="14" fillId="5" borderId="7" xfId="0" applyNumberFormat="1" applyFont="1" applyFill="1" applyBorder="1" applyAlignment="1">
      <alignment horizontal="right"/>
    </xf>
    <xf numFmtId="3" fontId="2" fillId="6" borderId="0" xfId="0" applyNumberFormat="1" applyFont="1" applyFill="1" applyAlignment="1">
      <alignment horizontal="center"/>
    </xf>
    <xf numFmtId="3" fontId="17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7" borderId="0" xfId="0" applyNumberFormat="1" applyFont="1" applyFill="1" applyAlignment="1">
      <alignment horizontal="right"/>
    </xf>
    <xf numFmtId="3" fontId="17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3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3" fontId="13" fillId="6" borderId="7" xfId="0" applyNumberFormat="1" applyFont="1" applyFill="1" applyBorder="1" applyAlignment="1">
      <alignment/>
    </xf>
    <xf numFmtId="3" fontId="13" fillId="6" borderId="7" xfId="0" applyNumberFormat="1" applyFont="1" applyFill="1" applyBorder="1" applyAlignment="1">
      <alignment horizontal="right"/>
    </xf>
    <xf numFmtId="3" fontId="16" fillId="6" borderId="7" xfId="0" applyNumberFormat="1" applyFont="1" applyFill="1" applyBorder="1" applyAlignment="1">
      <alignment/>
    </xf>
    <xf numFmtId="3" fontId="10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3" fontId="13" fillId="5" borderId="9" xfId="0" applyNumberFormat="1" applyFont="1" applyFill="1" applyBorder="1" applyAlignment="1">
      <alignment horizontal="center"/>
    </xf>
    <xf numFmtId="3" fontId="14" fillId="5" borderId="8" xfId="0" applyNumberFormat="1" applyFont="1" applyFill="1" applyBorder="1" applyAlignment="1">
      <alignment horizontal="center"/>
    </xf>
    <xf numFmtId="3" fontId="13" fillId="5" borderId="1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3" fontId="2" fillId="6" borderId="7" xfId="0" applyNumberFormat="1" applyFont="1" applyFill="1" applyBorder="1" applyAlignment="1">
      <alignment horizontal="right"/>
    </xf>
    <xf numFmtId="3" fontId="2" fillId="6" borderId="7" xfId="0" applyNumberFormat="1" applyFont="1" applyFill="1" applyBorder="1" applyAlignment="1">
      <alignment horizontal="center"/>
    </xf>
    <xf numFmtId="3" fontId="2" fillId="6" borderId="7" xfId="0" applyNumberFormat="1" applyFont="1" applyFill="1" applyBorder="1" applyAlignment="1">
      <alignment/>
    </xf>
    <xf numFmtId="3" fontId="17" fillId="6" borderId="7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5" borderId="0" xfId="0" applyFont="1" applyFill="1" applyAlignment="1">
      <alignment horizontal="centerContinuous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Alignment="1">
      <alignment/>
    </xf>
    <xf numFmtId="0" fontId="11" fillId="5" borderId="0" xfId="0" applyFont="1" applyFill="1" applyAlignment="1">
      <alignment horizontal="center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20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164" fontId="2" fillId="0" borderId="0" xfId="0" applyNumberFormat="1" applyFont="1" applyAlignment="1">
      <alignment horizontal="right" indent="5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Continuous"/>
    </xf>
    <xf numFmtId="165" fontId="10" fillId="0" borderId="0" xfId="0" applyNumberFormat="1" applyFont="1" applyAlignment="1">
      <alignment horizontal="centerContinuous"/>
    </xf>
    <xf numFmtId="0" fontId="23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Continuous"/>
    </xf>
    <xf numFmtId="3" fontId="10" fillId="2" borderId="0" xfId="0" applyNumberFormat="1" applyFont="1" applyFill="1" applyAlignment="1">
      <alignment horizontal="left"/>
    </xf>
    <xf numFmtId="165" fontId="10" fillId="2" borderId="0" xfId="0" applyNumberFormat="1" applyFont="1" applyFill="1" applyAlignment="1">
      <alignment horizontal="centerContinuous"/>
    </xf>
    <xf numFmtId="3" fontId="10" fillId="2" borderId="0" xfId="0" applyNumberFormat="1" applyFont="1" applyFill="1" applyAlignment="1">
      <alignment horizontal="centerContinuous"/>
    </xf>
    <xf numFmtId="0" fontId="22" fillId="2" borderId="0" xfId="0" applyFont="1" applyFill="1" applyAlignment="1">
      <alignment/>
    </xf>
    <xf numFmtId="0" fontId="13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0" fontId="26" fillId="6" borderId="7" xfId="0" applyFont="1" applyFill="1" applyBorder="1" applyAlignment="1">
      <alignment/>
    </xf>
    <xf numFmtId="0" fontId="26" fillId="6" borderId="7" xfId="0" applyFont="1" applyFill="1" applyBorder="1" applyAlignment="1">
      <alignment/>
    </xf>
    <xf numFmtId="0" fontId="26" fillId="0" borderId="0" xfId="0" applyFont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5" borderId="0" xfId="0" applyFont="1" applyFill="1" applyAlignment="1">
      <alignment horizontal="centerContinuous"/>
    </xf>
    <xf numFmtId="0" fontId="11" fillId="5" borderId="8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2" fillId="0" borderId="0" xfId="0" applyFont="1" applyAlignment="1">
      <alignment horizontal="right" indent="5"/>
    </xf>
    <xf numFmtId="0" fontId="2" fillId="7" borderId="0" xfId="0" applyFont="1" applyFill="1" applyAlignment="1">
      <alignment horizontal="right" indent="5"/>
    </xf>
    <xf numFmtId="165" fontId="2" fillId="7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right"/>
    </xf>
    <xf numFmtId="0" fontId="2" fillId="6" borderId="7" xfId="0" applyFont="1" applyFill="1" applyBorder="1" applyAlignment="1">
      <alignment horizontal="centerContinuous"/>
    </xf>
    <xf numFmtId="164" fontId="2" fillId="6" borderId="7" xfId="0" applyNumberFormat="1" applyFont="1" applyFill="1" applyBorder="1" applyAlignment="1">
      <alignment horizontal="right"/>
    </xf>
    <xf numFmtId="165" fontId="2" fillId="6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Continuous"/>
    </xf>
    <xf numFmtId="164" fontId="2" fillId="0" borderId="0" xfId="0" applyNumberFormat="1" applyFont="1" applyAlignment="1">
      <alignment/>
    </xf>
    <xf numFmtId="164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10" fillId="5" borderId="7" xfId="0" applyFont="1" applyFill="1" applyBorder="1" applyAlignment="1">
      <alignment horizontal="center"/>
    </xf>
    <xf numFmtId="164" fontId="2" fillId="0" borderId="0" xfId="0" applyNumberFormat="1" applyFont="1" applyAlignment="1">
      <alignment horizontal="right" indent="3"/>
    </xf>
    <xf numFmtId="0" fontId="26" fillId="6" borderId="7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9" fillId="0" borderId="0" xfId="0" applyFont="1" applyAlignment="1">
      <alignment/>
    </xf>
    <xf numFmtId="0" fontId="10" fillId="0" borderId="0" xfId="0" applyFont="1" applyAlignment="1">
      <alignment horizontal="left"/>
    </xf>
    <xf numFmtId="0" fontId="28" fillId="0" borderId="0" xfId="0" applyFont="1" applyAlignment="1">
      <alignment/>
    </xf>
    <xf numFmtId="0" fontId="10" fillId="5" borderId="0" xfId="0" applyFont="1" applyFill="1" applyAlignment="1">
      <alignment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/>
    </xf>
    <xf numFmtId="0" fontId="11" fillId="5" borderId="0" xfId="0" applyFont="1" applyFill="1" applyAlignment="1">
      <alignment horizontal="left"/>
    </xf>
    <xf numFmtId="0" fontId="11" fillId="5" borderId="8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Alignment="1">
      <alignment horizontal="centerContinuous"/>
    </xf>
    <xf numFmtId="0" fontId="11" fillId="5" borderId="0" xfId="0" applyFont="1" applyFill="1" applyAlignment="1">
      <alignment horizontal="right"/>
    </xf>
    <xf numFmtId="0" fontId="20" fillId="5" borderId="0" xfId="0" applyFont="1" applyFill="1" applyAlignment="1">
      <alignment horizontal="centerContinuous"/>
    </xf>
    <xf numFmtId="0" fontId="20" fillId="5" borderId="0" xfId="0" applyFont="1" applyFill="1" applyAlignment="1">
      <alignment/>
    </xf>
    <xf numFmtId="0" fontId="20" fillId="5" borderId="8" xfId="0" applyFont="1" applyFill="1" applyBorder="1" applyAlignment="1">
      <alignment horizontal="center"/>
    </xf>
    <xf numFmtId="0" fontId="20" fillId="5" borderId="0" xfId="0" applyFont="1" applyFill="1" applyAlignment="1">
      <alignment horizontal="right"/>
    </xf>
    <xf numFmtId="0" fontId="20" fillId="5" borderId="8" xfId="0" applyFont="1" applyFill="1" applyBorder="1" applyAlignment="1">
      <alignment horizontal="right"/>
    </xf>
    <xf numFmtId="0" fontId="20" fillId="5" borderId="8" xfId="0" applyFont="1" applyFill="1" applyBorder="1" applyAlignment="1">
      <alignment horizontal="centerContinuous"/>
    </xf>
    <xf numFmtId="0" fontId="10" fillId="5" borderId="7" xfId="0" applyFont="1" applyFill="1" applyBorder="1" applyAlignment="1">
      <alignment horizontal="centerContinuous"/>
    </xf>
    <xf numFmtId="0" fontId="10" fillId="5" borderId="7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Continuous"/>
    </xf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Continuous"/>
    </xf>
    <xf numFmtId="1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9" fillId="6" borderId="7" xfId="0" applyFont="1" applyFill="1" applyBorder="1" applyAlignment="1">
      <alignment/>
    </xf>
    <xf numFmtId="0" fontId="10" fillId="6" borderId="7" xfId="0" applyFont="1" applyFill="1" applyBorder="1" applyAlignment="1">
      <alignment/>
    </xf>
    <xf numFmtId="0" fontId="30" fillId="0" borderId="0" xfId="0" applyFont="1" applyAlignment="1">
      <alignment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 horizontal="centerContinuous"/>
    </xf>
    <xf numFmtId="0" fontId="11" fillId="5" borderId="1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3" fillId="5" borderId="0" xfId="0" applyFont="1" applyFill="1" applyAlignment="1">
      <alignment horizontal="left"/>
    </xf>
    <xf numFmtId="0" fontId="13" fillId="5" borderId="11" xfId="0" applyFont="1" applyFill="1" applyBorder="1" applyAlignment="1">
      <alignment horizontal="left"/>
    </xf>
    <xf numFmtId="0" fontId="11" fillId="5" borderId="0" xfId="0" applyFont="1" applyFill="1" applyAlignment="1">
      <alignment horizontal="right"/>
    </xf>
    <xf numFmtId="0" fontId="21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2" fillId="6" borderId="0" xfId="0" applyFont="1" applyFill="1" applyAlignment="1">
      <alignment/>
    </xf>
    <xf numFmtId="164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164" fontId="32" fillId="0" borderId="0" xfId="0" applyNumberFormat="1" applyFont="1" applyAlignment="1">
      <alignment horizontal="right"/>
    </xf>
    <xf numFmtId="164" fontId="32" fillId="0" borderId="0" xfId="0" applyNumberFormat="1" applyFont="1" applyAlignment="1" quotePrefix="1">
      <alignment horizontal="right"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13" fillId="6" borderId="7" xfId="0" applyNumberFormat="1" applyFont="1" applyFill="1" applyBorder="1" applyAlignment="1">
      <alignment/>
    </xf>
    <xf numFmtId="164" fontId="2" fillId="0" borderId="0" xfId="0" applyNumberFormat="1" applyFont="1" applyAlignment="1">
      <alignment horizontal="right" indent="2"/>
    </xf>
    <xf numFmtId="164" fontId="2" fillId="0" borderId="0" xfId="0" applyNumberFormat="1" applyFont="1" applyAlignment="1">
      <alignment horizontal="right" indent="2"/>
    </xf>
    <xf numFmtId="164" fontId="32" fillId="0" borderId="0" xfId="0" applyNumberFormat="1" applyFont="1" applyAlignment="1">
      <alignment horizontal="right" indent="2"/>
    </xf>
    <xf numFmtId="164" fontId="13" fillId="0" borderId="0" xfId="0" applyNumberFormat="1" applyFont="1" applyAlignment="1">
      <alignment horizontal="right" indent="2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34" fillId="5" borderId="7" xfId="0" applyFont="1" applyFill="1" applyBorder="1" applyAlignment="1">
      <alignment horizontal="center"/>
    </xf>
    <xf numFmtId="0" fontId="35" fillId="5" borderId="7" xfId="0" applyFont="1" applyFill="1" applyBorder="1" applyAlignment="1">
      <alignment horizontal="center"/>
    </xf>
    <xf numFmtId="0" fontId="34" fillId="6" borderId="0" xfId="0" applyFont="1" applyFill="1" applyAlignment="1">
      <alignment horizontal="center"/>
    </xf>
    <xf numFmtId="165" fontId="13" fillId="0" borderId="0" xfId="0" applyNumberFormat="1" applyFont="1" applyAlignment="1">
      <alignment/>
    </xf>
    <xf numFmtId="3" fontId="2" fillId="0" borderId="0" xfId="0" applyNumberFormat="1" applyFont="1" applyAlignment="1">
      <alignment horizontal="right" indent="5"/>
    </xf>
    <xf numFmtId="3" fontId="13" fillId="0" borderId="0" xfId="0" applyNumberFormat="1" applyFont="1" applyAlignment="1">
      <alignment/>
    </xf>
    <xf numFmtId="0" fontId="0" fillId="6" borderId="7" xfId="0" applyFill="1" applyBorder="1" applyAlignment="1">
      <alignment/>
    </xf>
    <xf numFmtId="0" fontId="36" fillId="5" borderId="0" xfId="0" applyFont="1" applyFill="1" applyAlignment="1">
      <alignment horizontal="center" vertical="center"/>
    </xf>
    <xf numFmtId="0" fontId="36" fillId="5" borderId="11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7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37" fillId="5" borderId="0" xfId="0" applyFont="1" applyFill="1" applyAlignment="1">
      <alignment horizontal="center" vertical="center" wrapText="1"/>
    </xf>
    <xf numFmtId="0" fontId="37" fillId="5" borderId="7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right" vertical="center"/>
    </xf>
    <xf numFmtId="0" fontId="37" fillId="5" borderId="7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36" fillId="6" borderId="0" xfId="0" applyFont="1" applyFill="1" applyAlignment="1">
      <alignment horizontal="right" vertical="center"/>
    </xf>
    <xf numFmtId="0" fontId="0" fillId="6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horizontal="center"/>
    </xf>
    <xf numFmtId="3" fontId="2" fillId="7" borderId="0" xfId="0" applyNumberFormat="1" applyFont="1" applyFill="1" applyAlignment="1">
      <alignment/>
    </xf>
    <xf numFmtId="3" fontId="17" fillId="0" borderId="0" xfId="0" applyNumberFormat="1" applyFont="1" applyAlignment="1">
      <alignment horizontal="center"/>
    </xf>
    <xf numFmtId="0" fontId="2" fillId="6" borderId="7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3" fontId="17" fillId="2" borderId="0" xfId="0" applyNumberFormat="1" applyFont="1" applyFill="1" applyAlignment="1">
      <alignment horizontal="center"/>
    </xf>
    <xf numFmtId="2" fontId="32" fillId="0" borderId="0" xfId="0" applyNumberFormat="1" applyFont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36" fillId="5" borderId="11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5" borderId="1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/>
    </xf>
    <xf numFmtId="0" fontId="37" fillId="5" borderId="7" xfId="0" applyFont="1" applyFill="1" applyBorder="1" applyAlignment="1">
      <alignment horizontal="right" vertical="center"/>
    </xf>
    <xf numFmtId="0" fontId="14" fillId="5" borderId="7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168" fontId="2" fillId="0" borderId="0" xfId="0" applyNumberFormat="1" applyFont="1" applyAlignment="1">
      <alignment/>
    </xf>
    <xf numFmtId="164" fontId="1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vertical="center" wrapText="1"/>
    </xf>
    <xf numFmtId="0" fontId="11" fillId="6" borderId="7" xfId="0" applyFont="1" applyFill="1" applyBorder="1" applyAlignment="1">
      <alignment/>
    </xf>
    <xf numFmtId="0" fontId="10" fillId="6" borderId="7" xfId="0" applyFont="1" applyFill="1" applyBorder="1" applyAlignment="1">
      <alignment/>
    </xf>
    <xf numFmtId="0" fontId="2" fillId="6" borderId="7" xfId="0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0" fontId="29" fillId="0" borderId="0" xfId="0" applyFont="1" applyAlignment="1">
      <alignment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169" fontId="3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0" fillId="5" borderId="0" xfId="0" applyFont="1" applyFill="1" applyAlignment="1">
      <alignment/>
    </xf>
    <xf numFmtId="0" fontId="13" fillId="5" borderId="0" xfId="0" applyFont="1" applyFill="1" applyAlignment="1">
      <alignment horizontal="centerContinuous"/>
    </xf>
    <xf numFmtId="0" fontId="14" fillId="5" borderId="0" xfId="0" applyFont="1" applyFill="1" applyAlignment="1">
      <alignment horizontal="centerContinuous"/>
    </xf>
    <xf numFmtId="0" fontId="14" fillId="5" borderId="8" xfId="0" applyFont="1" applyFill="1" applyBorder="1" applyAlignment="1">
      <alignment horizontal="centerContinuous"/>
    </xf>
    <xf numFmtId="3" fontId="2" fillId="5" borderId="7" xfId="0" applyNumberFormat="1" applyFont="1" applyFill="1" applyBorder="1" applyAlignment="1">
      <alignment/>
    </xf>
    <xf numFmtId="3" fontId="14" fillId="5" borderId="0" xfId="0" applyNumberFormat="1" applyFont="1" applyFill="1" applyAlignment="1">
      <alignment horizontal="right"/>
    </xf>
    <xf numFmtId="0" fontId="10" fillId="6" borderId="0" xfId="0" applyFont="1" applyFill="1" applyAlignment="1">
      <alignment/>
    </xf>
    <xf numFmtId="0" fontId="2" fillId="6" borderId="0" xfId="0" applyFont="1" applyFill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0" xfId="0" applyFont="1" applyFill="1" applyAlignment="1">
      <alignment horizontal="left"/>
    </xf>
    <xf numFmtId="0" fontId="14" fillId="5" borderId="7" xfId="0" applyFont="1" applyFill="1" applyBorder="1" applyAlignment="1">
      <alignment/>
    </xf>
    <xf numFmtId="0" fontId="14" fillId="5" borderId="0" xfId="0" applyFont="1" applyFill="1" applyAlignment="1">
      <alignment/>
    </xf>
    <xf numFmtId="3" fontId="2" fillId="6" borderId="7" xfId="0" applyNumberFormat="1" applyFont="1" applyFill="1" applyBorder="1" applyAlignment="1">
      <alignment/>
    </xf>
    <xf numFmtId="3" fontId="2" fillId="6" borderId="7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3" fillId="5" borderId="9" xfId="0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13" fillId="9" borderId="7" xfId="0" applyFont="1" applyFill="1" applyBorder="1" applyAlignment="1">
      <alignment/>
    </xf>
    <xf numFmtId="0" fontId="13" fillId="5" borderId="0" xfId="0" applyFont="1" applyFill="1" applyAlignment="1">
      <alignment horizontal="centerContinuous" wrapText="1" shrinkToFit="1"/>
    </xf>
    <xf numFmtId="0" fontId="13" fillId="9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3" fillId="5" borderId="7" xfId="0" applyFont="1" applyFill="1" applyBorder="1" applyAlignment="1">
      <alignment/>
    </xf>
    <xf numFmtId="0" fontId="14" fillId="9" borderId="7" xfId="0" applyFont="1" applyFill="1" applyBorder="1" applyAlignment="1">
      <alignment/>
    </xf>
    <xf numFmtId="0" fontId="14" fillId="9" borderId="7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3" fontId="2" fillId="7" borderId="0" xfId="0" applyNumberFormat="1" applyFont="1" applyFill="1" applyAlignment="1">
      <alignment horizontal="center" vertical="center"/>
    </xf>
    <xf numFmtId="3" fontId="2" fillId="7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27" fillId="0" borderId="0" xfId="0" applyFont="1" applyAlignment="1">
      <alignment/>
    </xf>
    <xf numFmtId="3" fontId="17" fillId="0" borderId="0" xfId="0" applyNumberFormat="1" applyFont="1" applyAlignment="1">
      <alignment horizontal="right"/>
    </xf>
    <xf numFmtId="0" fontId="13" fillId="6" borderId="7" xfId="0" applyFont="1" applyFill="1" applyBorder="1" applyAlignment="1">
      <alignment/>
    </xf>
    <xf numFmtId="0" fontId="13" fillId="5" borderId="11" xfId="0" applyFont="1" applyFill="1" applyBorder="1" applyAlignment="1">
      <alignment horizontal="center"/>
    </xf>
    <xf numFmtId="3" fontId="39" fillId="0" borderId="7" xfId="0" applyNumberFormat="1" applyFont="1" applyBorder="1" applyAlignment="1">
      <alignment/>
    </xf>
    <xf numFmtId="0" fontId="10" fillId="5" borderId="0" xfId="0" applyFont="1" applyFill="1" applyAlignment="1">
      <alignment horizontal="center"/>
    </xf>
    <xf numFmtId="0" fontId="10" fillId="5" borderId="8" xfId="0" applyFont="1" applyFill="1" applyBorder="1" applyAlignment="1">
      <alignment/>
    </xf>
    <xf numFmtId="0" fontId="11" fillId="5" borderId="0" xfId="0" applyFont="1" applyFill="1" applyAlignment="1">
      <alignment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/>
    </xf>
    <xf numFmtId="0" fontId="2" fillId="6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9" fillId="0" borderId="0" xfId="0" applyFont="1" applyAlignment="1">
      <alignment/>
    </xf>
    <xf numFmtId="3" fontId="13" fillId="0" borderId="0" xfId="0" applyNumberFormat="1" applyFont="1" applyAlignment="1">
      <alignment/>
    </xf>
    <xf numFmtId="0" fontId="43" fillId="0" borderId="0" xfId="0" applyFont="1" applyAlignment="1">
      <alignment/>
    </xf>
    <xf numFmtId="0" fontId="13" fillId="0" borderId="7" xfId="0" applyFont="1" applyBorder="1" applyAlignment="1">
      <alignment horizontal="center"/>
    </xf>
    <xf numFmtId="0" fontId="29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0" fillId="0" borderId="0" xfId="0" applyFont="1" applyAlignment="1">
      <alignment horizontal="center"/>
    </xf>
    <xf numFmtId="0" fontId="40" fillId="5" borderId="1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36" fillId="5" borderId="0" xfId="0" applyFont="1" applyFill="1" applyAlignment="1">
      <alignment horizontal="center"/>
    </xf>
    <xf numFmtId="0" fontId="36" fillId="5" borderId="0" xfId="0" applyFont="1" applyFill="1" applyAlignment="1">
      <alignment/>
    </xf>
    <xf numFmtId="0" fontId="2" fillId="0" borderId="7" xfId="0" applyFont="1" applyBorder="1" applyAlignment="1">
      <alignment horizontal="center"/>
    </xf>
    <xf numFmtId="3" fontId="13" fillId="0" borderId="7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23" fillId="0" borderId="7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/>
    </xf>
    <xf numFmtId="0" fontId="23" fillId="5" borderId="0" xfId="0" applyFont="1" applyFill="1" applyAlignment="1">
      <alignment horizontal="left"/>
    </xf>
    <xf numFmtId="3" fontId="23" fillId="5" borderId="0" xfId="0" applyNumberFormat="1" applyFont="1" applyFill="1" applyAlignment="1">
      <alignment horizontal="right"/>
    </xf>
    <xf numFmtId="3" fontId="23" fillId="5" borderId="8" xfId="0" applyNumberFormat="1" applyFont="1" applyFill="1" applyBorder="1" applyAlignment="1">
      <alignment horizontal="right"/>
    </xf>
    <xf numFmtId="3" fontId="13" fillId="5" borderId="0" xfId="0" applyNumberFormat="1" applyFont="1" applyFill="1" applyAlignment="1">
      <alignment/>
    </xf>
    <xf numFmtId="0" fontId="14" fillId="5" borderId="7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3" fontId="2" fillId="6" borderId="0" xfId="0" applyNumberFormat="1" applyFont="1" applyFill="1" applyAlignment="1">
      <alignment horizontal="right"/>
    </xf>
    <xf numFmtId="0" fontId="44" fillId="0" borderId="0" xfId="0" applyFont="1" applyAlignment="1">
      <alignment horizontal="center"/>
    </xf>
    <xf numFmtId="3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3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3" fontId="29" fillId="2" borderId="0" xfId="0" applyNumberFormat="1" applyFont="1" applyFill="1" applyAlignment="1">
      <alignment horizontal="right"/>
    </xf>
    <xf numFmtId="0" fontId="23" fillId="6" borderId="0" xfId="0" applyFont="1" applyFill="1" applyAlignment="1">
      <alignment horizontal="left"/>
    </xf>
    <xf numFmtId="3" fontId="23" fillId="6" borderId="0" xfId="0" applyNumberFormat="1" applyFont="1" applyFill="1" applyAlignment="1">
      <alignment horizontal="right"/>
    </xf>
    <xf numFmtId="3" fontId="29" fillId="6" borderId="0" xfId="0" applyNumberFormat="1" applyFont="1" applyFill="1" applyAlignment="1">
      <alignment/>
    </xf>
    <xf numFmtId="3" fontId="23" fillId="0" borderId="0" xfId="0" applyNumberFormat="1" applyFont="1" applyAlignment="1">
      <alignment horizontal="centerContinuous"/>
    </xf>
    <xf numFmtId="3" fontId="23" fillId="0" borderId="0" xfId="0" applyNumberFormat="1" applyFont="1" applyAlignment="1">
      <alignment/>
    </xf>
    <xf numFmtId="3" fontId="29" fillId="0" borderId="0" xfId="0" applyNumberFormat="1" applyFont="1" applyAlignment="1">
      <alignment horizontal="centerContinuous"/>
    </xf>
    <xf numFmtId="0" fontId="23" fillId="0" borderId="0" xfId="0" applyFont="1" applyAlignment="1">
      <alignment horizontal="centerContinuous"/>
    </xf>
    <xf numFmtId="164" fontId="29" fillId="0" borderId="0" xfId="0" applyNumberFormat="1" applyFont="1" applyAlignment="1">
      <alignment/>
    </xf>
    <xf numFmtId="3" fontId="13" fillId="5" borderId="13" xfId="0" applyNumberFormat="1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/>
    </xf>
    <xf numFmtId="3" fontId="11" fillId="5" borderId="0" xfId="0" applyNumberFormat="1" applyFont="1" applyFill="1" applyAlignment="1">
      <alignment horizontal="left"/>
    </xf>
    <xf numFmtId="3" fontId="11" fillId="5" borderId="9" xfId="0" applyNumberFormat="1" applyFont="1" applyFill="1" applyBorder="1" applyAlignment="1">
      <alignment horizontal="left"/>
    </xf>
    <xf numFmtId="0" fontId="40" fillId="5" borderId="11" xfId="0" applyFont="1" applyFill="1" applyBorder="1" applyAlignment="1">
      <alignment/>
    </xf>
    <xf numFmtId="3" fontId="11" fillId="2" borderId="0" xfId="0" applyNumberFormat="1" applyFont="1" applyFill="1" applyAlignment="1">
      <alignment/>
    </xf>
    <xf numFmtId="3" fontId="13" fillId="5" borderId="0" xfId="0" applyNumberFormat="1" applyFont="1" applyFill="1" applyAlignment="1">
      <alignment horizontal="left"/>
    </xf>
    <xf numFmtId="3" fontId="20" fillId="5" borderId="7" xfId="0" applyNumberFormat="1" applyFont="1" applyFill="1" applyBorder="1" applyAlignment="1">
      <alignment horizontal="left"/>
    </xf>
    <xf numFmtId="3" fontId="14" fillId="5" borderId="7" xfId="0" applyNumberFormat="1" applyFont="1" applyFill="1" applyBorder="1" applyAlignment="1">
      <alignment horizontal="left"/>
    </xf>
    <xf numFmtId="3" fontId="20" fillId="2" borderId="0" xfId="0" applyNumberFormat="1" applyFont="1" applyFill="1" applyAlignment="1">
      <alignment/>
    </xf>
    <xf numFmtId="3" fontId="11" fillId="6" borderId="0" xfId="0" applyNumberFormat="1" applyFont="1" applyFill="1" applyAlignment="1">
      <alignment horizontal="left"/>
    </xf>
    <xf numFmtId="3" fontId="2" fillId="6" borderId="0" xfId="0" applyNumberFormat="1" applyFont="1" applyFill="1" applyAlignment="1">
      <alignment horizontal="left"/>
    </xf>
    <xf numFmtId="0" fontId="44" fillId="2" borderId="0" xfId="0" applyFont="1" applyFill="1" applyAlignment="1">
      <alignment horizontal="center"/>
    </xf>
    <xf numFmtId="3" fontId="23" fillId="2" borderId="0" xfId="0" applyNumberFormat="1" applyFont="1" applyFill="1" applyAlignment="1">
      <alignment/>
    </xf>
    <xf numFmtId="3" fontId="29" fillId="2" borderId="0" xfId="0" applyNumberFormat="1" applyFont="1" applyFill="1" applyAlignment="1">
      <alignment/>
    </xf>
    <xf numFmtId="0" fontId="23" fillId="2" borderId="0" xfId="0" applyFont="1" applyFill="1" applyAlignment="1">
      <alignment horizontal="left"/>
    </xf>
    <xf numFmtId="3" fontId="23" fillId="2" borderId="0" xfId="0" applyNumberFormat="1" applyFont="1" applyFill="1" applyAlignment="1">
      <alignment horizontal="left"/>
    </xf>
    <xf numFmtId="3" fontId="29" fillId="2" borderId="0" xfId="0" applyNumberFormat="1" applyFont="1" applyFill="1" applyAlignment="1">
      <alignment horizontal="right"/>
    </xf>
    <xf numFmtId="3" fontId="23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left" indent="1"/>
    </xf>
    <xf numFmtId="164" fontId="10" fillId="2" borderId="0" xfId="0" applyNumberFormat="1" applyFont="1" applyFill="1" applyAlignment="1">
      <alignment/>
    </xf>
    <xf numFmtId="3" fontId="10" fillId="6" borderId="0" xfId="0" applyNumberFormat="1" applyFont="1" applyFill="1" applyAlignment="1">
      <alignment/>
    </xf>
    <xf numFmtId="3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27" fillId="0" borderId="7" xfId="0" applyFont="1" applyBorder="1" applyAlignment="1">
      <alignment/>
    </xf>
    <xf numFmtId="3" fontId="0" fillId="0" borderId="7" xfId="0" applyNumberFormat="1" applyBorder="1" applyAlignment="1">
      <alignment/>
    </xf>
    <xf numFmtId="0" fontId="23" fillId="0" borderId="0" xfId="0" applyFont="1" applyAlignment="1">
      <alignment/>
    </xf>
    <xf numFmtId="0" fontId="23" fillId="6" borderId="0" xfId="0" applyFont="1" applyFill="1" applyAlignment="1">
      <alignment horizontal="center"/>
    </xf>
    <xf numFmtId="0" fontId="36" fillId="6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3" fontId="23" fillId="2" borderId="0" xfId="0" applyNumberFormat="1" applyFont="1" applyFill="1" applyAlignment="1" quotePrefix="1">
      <alignment horizontal="left"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 quotePrefix="1">
      <alignment horizontal="right"/>
    </xf>
    <xf numFmtId="3" fontId="23" fillId="2" borderId="7" xfId="0" applyNumberFormat="1" applyFont="1" applyFill="1" applyBorder="1" applyAlignment="1">
      <alignment horizontal="left"/>
    </xf>
    <xf numFmtId="3" fontId="30" fillId="0" borderId="7" xfId="0" applyNumberFormat="1" applyFont="1" applyBorder="1" applyAlignment="1">
      <alignment/>
    </xf>
    <xf numFmtId="0" fontId="23" fillId="5" borderId="9" xfId="0" applyFont="1" applyFill="1" applyBorder="1" applyAlignment="1">
      <alignment horizontal="center" wrapText="1"/>
    </xf>
    <xf numFmtId="0" fontId="23" fillId="5" borderId="14" xfId="0" applyFont="1" applyFill="1" applyBorder="1" applyAlignment="1">
      <alignment horizontal="center" wrapText="1"/>
    </xf>
    <xf numFmtId="0" fontId="36" fillId="5" borderId="9" xfId="0" applyFont="1" applyFill="1" applyBorder="1" applyAlignment="1">
      <alignment horizontal="center" vertical="center"/>
    </xf>
    <xf numFmtId="0" fontId="36" fillId="5" borderId="14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wrapText="1"/>
    </xf>
    <xf numFmtId="0" fontId="11" fillId="5" borderId="15" xfId="0" applyFont="1" applyFill="1" applyBorder="1" applyAlignment="1">
      <alignment vertical="center"/>
    </xf>
    <xf numFmtId="0" fontId="23" fillId="6" borderId="0" xfId="0" applyFont="1" applyFill="1" applyAlignment="1">
      <alignment/>
    </xf>
    <xf numFmtId="0" fontId="11" fillId="6" borderId="0" xfId="0" applyFont="1" applyFill="1" applyAlignment="1">
      <alignment vertical="center"/>
    </xf>
    <xf numFmtId="3" fontId="29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35" fillId="5" borderId="0" xfId="0" applyFont="1" applyFill="1" applyAlignment="1">
      <alignment horizont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7">
      <selection activeCell="B46" sqref="B46"/>
    </sheetView>
  </sheetViews>
  <sheetFormatPr defaultColWidth="9.00390625" defaultRowHeight="12.75"/>
  <cols>
    <col min="2" max="2" width="73.00390625" style="0" bestFit="1" customWidth="1"/>
  </cols>
  <sheetData>
    <row r="1" spans="1:3" ht="13.5" thickTop="1">
      <c r="A1" s="16"/>
      <c r="B1" s="17"/>
      <c r="C1" s="2"/>
    </row>
    <row r="2" spans="1:3" ht="18.75">
      <c r="A2" s="3"/>
      <c r="B2" s="4" t="s">
        <v>0</v>
      </c>
      <c r="C2" s="2"/>
    </row>
    <row r="3" spans="1:3" ht="18.75">
      <c r="A3" s="3"/>
      <c r="B3" s="5" t="s">
        <v>1</v>
      </c>
      <c r="C3" s="2"/>
    </row>
    <row r="4" spans="1:3" ht="12.75">
      <c r="A4" s="3"/>
      <c r="B4" s="6"/>
      <c r="C4" s="2"/>
    </row>
    <row r="5" spans="1:3" ht="12.75">
      <c r="A5" s="7" t="s">
        <v>2</v>
      </c>
      <c r="B5" t="s">
        <v>3</v>
      </c>
      <c r="C5" s="2"/>
    </row>
    <row r="6" spans="1:3" ht="12.75">
      <c r="A6" s="8"/>
      <c r="B6" s="9" t="s">
        <v>4</v>
      </c>
      <c r="C6" s="2"/>
    </row>
    <row r="7" spans="1:3" ht="12.75">
      <c r="A7" s="7" t="s">
        <v>5</v>
      </c>
      <c r="B7" t="s">
        <v>6</v>
      </c>
      <c r="C7" s="2"/>
    </row>
    <row r="8" spans="1:3" ht="12.75">
      <c r="A8" s="8"/>
      <c r="B8" s="9" t="s">
        <v>7</v>
      </c>
      <c r="C8" s="2"/>
    </row>
    <row r="9" spans="1:3" ht="12.75">
      <c r="A9" s="7" t="s">
        <v>8</v>
      </c>
      <c r="B9" t="s">
        <v>9</v>
      </c>
      <c r="C9" s="2"/>
    </row>
    <row r="10" spans="1:3" ht="12.75">
      <c r="A10" s="8"/>
      <c r="B10" s="9" t="s">
        <v>10</v>
      </c>
      <c r="C10" s="2"/>
    </row>
    <row r="11" spans="1:3" ht="12.75">
      <c r="A11" s="7" t="s">
        <v>11</v>
      </c>
      <c r="B11" t="s">
        <v>12</v>
      </c>
      <c r="C11" s="2"/>
    </row>
    <row r="12" spans="1:3" ht="12.75">
      <c r="A12" s="8"/>
      <c r="B12" s="9" t="s">
        <v>13</v>
      </c>
      <c r="C12" s="2"/>
    </row>
    <row r="13" spans="1:3" ht="12.75">
      <c r="A13" s="7" t="s">
        <v>14</v>
      </c>
      <c r="B13" t="s">
        <v>15</v>
      </c>
      <c r="C13" s="2"/>
    </row>
    <row r="14" spans="1:3" ht="12.75">
      <c r="A14" s="8"/>
      <c r="B14" s="9" t="s">
        <v>16</v>
      </c>
      <c r="C14" s="2"/>
    </row>
    <row r="15" spans="1:3" ht="12.75">
      <c r="A15" s="7" t="s">
        <v>17</v>
      </c>
      <c r="B15" t="s">
        <v>18</v>
      </c>
      <c r="C15" s="2"/>
    </row>
    <row r="16" spans="1:3" ht="12.75">
      <c r="A16" s="8"/>
      <c r="B16" s="9" t="s">
        <v>19</v>
      </c>
      <c r="C16" s="2"/>
    </row>
    <row r="17" spans="1:3" ht="12.75">
      <c r="A17" s="7" t="s">
        <v>20</v>
      </c>
      <c r="B17" t="s">
        <v>21</v>
      </c>
      <c r="C17" s="2"/>
    </row>
    <row r="18" spans="1:3" ht="12.75">
      <c r="A18" s="8"/>
      <c r="B18" s="9" t="s">
        <v>22</v>
      </c>
      <c r="C18" s="2"/>
    </row>
    <row r="19" spans="1:3" ht="12.75">
      <c r="A19" s="7" t="s">
        <v>23</v>
      </c>
      <c r="B19" t="s">
        <v>24</v>
      </c>
      <c r="C19" s="2"/>
    </row>
    <row r="20" spans="1:3" ht="12.75">
      <c r="A20" s="8"/>
      <c r="B20" s="9" t="s">
        <v>25</v>
      </c>
      <c r="C20" s="2"/>
    </row>
    <row r="21" spans="1:3" ht="12.75">
      <c r="A21" s="7" t="s">
        <v>26</v>
      </c>
      <c r="B21" t="s">
        <v>27</v>
      </c>
      <c r="C21" s="2"/>
    </row>
    <row r="22" spans="1:3" ht="12.75">
      <c r="A22" s="7"/>
      <c r="B22" s="9" t="s">
        <v>28</v>
      </c>
      <c r="C22" s="2"/>
    </row>
    <row r="23" spans="1:3" ht="12.75">
      <c r="A23" s="7" t="s">
        <v>29</v>
      </c>
      <c r="B23" t="s">
        <v>30</v>
      </c>
      <c r="C23" s="2"/>
    </row>
    <row r="24" spans="1:3" ht="12.75">
      <c r="A24" s="7"/>
      <c r="B24" s="9" t="s">
        <v>31</v>
      </c>
      <c r="C24" s="2"/>
    </row>
    <row r="25" spans="1:3" ht="12.75">
      <c r="A25" s="7" t="s">
        <v>32</v>
      </c>
      <c r="B25" t="s">
        <v>33</v>
      </c>
      <c r="C25" s="2"/>
    </row>
    <row r="26" spans="1:3" ht="12.75">
      <c r="A26" s="7"/>
      <c r="B26" s="9" t="s">
        <v>34</v>
      </c>
      <c r="C26" s="2"/>
    </row>
    <row r="27" spans="1:3" ht="12.75">
      <c r="A27" s="10" t="s">
        <v>35</v>
      </c>
      <c r="B27" t="s">
        <v>36</v>
      </c>
      <c r="C27" s="2"/>
    </row>
    <row r="28" spans="1:3" ht="12.75">
      <c r="A28" s="11"/>
      <c r="B28" s="9" t="s">
        <v>37</v>
      </c>
      <c r="C28" s="2"/>
    </row>
    <row r="29" spans="1:3" ht="12.75">
      <c r="A29" s="7" t="s">
        <v>38</v>
      </c>
      <c r="B29" t="s">
        <v>39</v>
      </c>
      <c r="C29" s="2"/>
    </row>
    <row r="30" spans="1:3" ht="12.75">
      <c r="A30" s="8"/>
      <c r="B30" s="9" t="s">
        <v>40</v>
      </c>
      <c r="C30" s="2"/>
    </row>
    <row r="31" spans="1:3" ht="12.75">
      <c r="A31" s="7" t="s">
        <v>41</v>
      </c>
      <c r="B31" t="s">
        <v>42</v>
      </c>
      <c r="C31" s="2"/>
    </row>
    <row r="32" spans="1:3" ht="12.75">
      <c r="A32" s="8"/>
      <c r="B32" s="9" t="s">
        <v>43</v>
      </c>
      <c r="C32" s="2"/>
    </row>
    <row r="33" spans="1:3" ht="12.75">
      <c r="A33" s="7" t="s">
        <v>44</v>
      </c>
      <c r="B33" t="s">
        <v>45</v>
      </c>
      <c r="C33" s="2"/>
    </row>
    <row r="34" spans="1:3" ht="12.75">
      <c r="A34" s="8"/>
      <c r="B34" s="9" t="s">
        <v>46</v>
      </c>
      <c r="C34" s="2"/>
    </row>
    <row r="35" spans="1:3" ht="12.75">
      <c r="A35" s="7" t="s">
        <v>47</v>
      </c>
      <c r="B35" t="s">
        <v>48</v>
      </c>
      <c r="C35" s="2"/>
    </row>
    <row r="36" spans="1:3" ht="12.75">
      <c r="A36" s="8"/>
      <c r="B36" s="9" t="s">
        <v>49</v>
      </c>
      <c r="C36" s="2"/>
    </row>
    <row r="37" spans="1:3" ht="12.75">
      <c r="A37" s="7" t="s">
        <v>50</v>
      </c>
      <c r="B37" t="s">
        <v>51</v>
      </c>
      <c r="C37" s="2"/>
    </row>
    <row r="38" spans="1:3" ht="12.75">
      <c r="A38" s="3"/>
      <c r="B38" s="9" t="s">
        <v>52</v>
      </c>
      <c r="C38" s="2"/>
    </row>
    <row r="39" spans="1:3" ht="12.75">
      <c r="A39" s="7" t="s">
        <v>53</v>
      </c>
      <c r="B39" t="s">
        <v>54</v>
      </c>
      <c r="C39" s="2"/>
    </row>
    <row r="40" spans="1:3" ht="12.75">
      <c r="A40" s="3"/>
      <c r="B40" s="12" t="s">
        <v>55</v>
      </c>
      <c r="C40" s="2"/>
    </row>
    <row r="41" spans="1:3" ht="12.75">
      <c r="A41" s="7" t="s">
        <v>56</v>
      </c>
      <c r="B41" t="s">
        <v>57</v>
      </c>
      <c r="C41" s="13"/>
    </row>
    <row r="42" spans="1:3" ht="13.5" thickBot="1">
      <c r="A42" s="14"/>
      <c r="B42" s="15" t="s">
        <v>58</v>
      </c>
      <c r="C42" s="13"/>
    </row>
    <row r="43" spans="1:3" ht="13.5" thickTop="1">
      <c r="A43" s="2"/>
      <c r="B43" s="2"/>
      <c r="C43" s="2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3" sqref="A3:B3"/>
    </sheetView>
  </sheetViews>
  <sheetFormatPr defaultColWidth="9.00390625" defaultRowHeight="12.75"/>
  <cols>
    <col min="4" max="4" width="15.625" style="0" customWidth="1"/>
    <col min="6" max="6" width="11.875" style="0" customWidth="1"/>
    <col min="8" max="8" width="11.375" style="0" customWidth="1"/>
  </cols>
  <sheetData>
    <row r="1" spans="1:10" ht="15.75">
      <c r="A1" s="18" t="s">
        <v>185</v>
      </c>
      <c r="B1" s="18" t="s">
        <v>186</v>
      </c>
      <c r="C1" s="18"/>
      <c r="D1" s="18"/>
      <c r="E1" s="113"/>
      <c r="F1" s="113"/>
      <c r="G1" s="113"/>
      <c r="H1" s="113"/>
      <c r="I1" s="113"/>
      <c r="J1" s="130"/>
    </row>
    <row r="2" spans="1:10" ht="15.75">
      <c r="A2" s="18"/>
      <c r="B2" s="19" t="s">
        <v>187</v>
      </c>
      <c r="C2" s="19"/>
      <c r="D2" s="19"/>
      <c r="E2" s="113"/>
      <c r="F2" s="113"/>
      <c r="G2" s="113"/>
      <c r="H2" s="113"/>
      <c r="I2" s="113"/>
      <c r="J2" s="130"/>
    </row>
    <row r="3" spans="1:12" ht="13.5" thickBot="1">
      <c r="A3" s="23"/>
      <c r="B3" s="24"/>
      <c r="C3" s="134"/>
      <c r="D3" s="134"/>
      <c r="E3" s="135"/>
      <c r="F3" s="19"/>
      <c r="G3" s="19"/>
      <c r="H3" s="19"/>
      <c r="I3" s="19"/>
      <c r="J3" s="19"/>
      <c r="K3" s="19"/>
      <c r="L3" s="19"/>
    </row>
    <row r="4" spans="1:10" ht="63.75">
      <c r="A4" s="229" t="s">
        <v>66</v>
      </c>
      <c r="B4" s="260" t="s">
        <v>188</v>
      </c>
      <c r="C4" s="260"/>
      <c r="D4" s="260"/>
      <c r="E4" s="229"/>
      <c r="F4" s="230" t="s">
        <v>189</v>
      </c>
      <c r="G4" s="231"/>
      <c r="H4" s="230" t="s">
        <v>190</v>
      </c>
      <c r="J4" s="130"/>
    </row>
    <row r="5" spans="1:10" ht="38.25">
      <c r="A5" s="229"/>
      <c r="B5" s="261" t="s">
        <v>191</v>
      </c>
      <c r="C5" s="261"/>
      <c r="D5" s="261"/>
      <c r="E5" s="233"/>
      <c r="F5" s="262" t="s">
        <v>192</v>
      </c>
      <c r="G5" s="234"/>
      <c r="H5" s="234" t="s">
        <v>193</v>
      </c>
      <c r="J5" s="130"/>
    </row>
    <row r="6" spans="1:10" ht="13.5" thickBot="1">
      <c r="A6" s="235" t="s">
        <v>73</v>
      </c>
      <c r="B6" s="236" t="s">
        <v>194</v>
      </c>
      <c r="C6" s="237" t="s">
        <v>195</v>
      </c>
      <c r="D6" s="238" t="s">
        <v>196</v>
      </c>
      <c r="E6" s="238"/>
      <c r="F6" s="263"/>
      <c r="G6" s="239"/>
      <c r="H6" s="239" t="s">
        <v>197</v>
      </c>
      <c r="J6" s="130"/>
    </row>
    <row r="7" spans="1:10" ht="12.75">
      <c r="A7" s="240"/>
      <c r="B7" s="241"/>
      <c r="C7" s="241"/>
      <c r="D7" s="242"/>
      <c r="E7" s="242"/>
      <c r="F7" s="243"/>
      <c r="G7" s="243"/>
      <c r="H7" s="243"/>
      <c r="J7" s="130"/>
    </row>
    <row r="8" spans="1:12" ht="12.75">
      <c r="A8" s="244">
        <v>1986</v>
      </c>
      <c r="B8" s="245">
        <v>232544</v>
      </c>
      <c r="C8" s="246"/>
      <c r="D8" s="247">
        <v>232544</v>
      </c>
      <c r="E8" s="247"/>
      <c r="F8" s="248">
        <v>7483431.06</v>
      </c>
      <c r="G8" s="248"/>
      <c r="H8" s="249">
        <f>D8/F8*100</f>
        <v>3.1074516239346504</v>
      </c>
      <c r="J8" s="130"/>
      <c r="K8" s="130"/>
      <c r="L8" s="130"/>
    </row>
    <row r="9" spans="1:12" ht="12.75">
      <c r="A9" s="244">
        <v>1987</v>
      </c>
      <c r="B9" s="245">
        <v>690317</v>
      </c>
      <c r="C9" s="246"/>
      <c r="D9" s="247">
        <v>690317</v>
      </c>
      <c r="E9" s="247"/>
      <c r="F9" s="248">
        <v>8605793.639999999</v>
      </c>
      <c r="G9" s="248"/>
      <c r="H9" s="249">
        <f>D9/F9*100</f>
        <v>8.021537918262238</v>
      </c>
      <c r="J9" s="130"/>
      <c r="K9" s="130"/>
      <c r="L9" s="130"/>
    </row>
    <row r="10" spans="1:12" ht="12.75">
      <c r="A10" s="244">
        <v>1988</v>
      </c>
      <c r="B10" s="245">
        <v>1204593</v>
      </c>
      <c r="C10" s="246"/>
      <c r="D10" s="247">
        <v>1204593</v>
      </c>
      <c r="E10" s="247"/>
      <c r="F10" s="248">
        <v>9603487.299999999</v>
      </c>
      <c r="G10" s="248"/>
      <c r="H10" s="249">
        <f>D10/F10*100</f>
        <v>12.543287270239844</v>
      </c>
      <c r="J10" s="130"/>
      <c r="K10" s="130"/>
      <c r="L10" s="130"/>
    </row>
    <row r="11" spans="1:12" ht="12.75">
      <c r="A11" s="244">
        <v>1989</v>
      </c>
      <c r="B11" s="245">
        <v>2858570</v>
      </c>
      <c r="C11" s="246"/>
      <c r="D11" s="247">
        <v>2858570</v>
      </c>
      <c r="E11" s="247"/>
      <c r="F11" s="248">
        <v>10488792.459999999</v>
      </c>
      <c r="G11" s="248"/>
      <c r="H11" s="249">
        <f>D11/F11*100</f>
        <v>27.25356623177956</v>
      </c>
      <c r="J11" s="130"/>
      <c r="K11" s="130"/>
      <c r="L11" s="130"/>
    </row>
    <row r="12" spans="1:12" ht="12.75">
      <c r="A12" s="244">
        <v>1990</v>
      </c>
      <c r="B12" s="245">
        <v>3299798</v>
      </c>
      <c r="C12" s="246"/>
      <c r="D12" s="247">
        <v>3299798</v>
      </c>
      <c r="E12" s="247"/>
      <c r="F12" s="248">
        <v>10992482.02</v>
      </c>
      <c r="G12" s="248"/>
      <c r="H12" s="249">
        <f>D12/F12*100</f>
        <v>30.01867998506856</v>
      </c>
      <c r="J12" s="130"/>
      <c r="K12" s="130"/>
      <c r="L12" s="130"/>
    </row>
    <row r="13" spans="1:12" ht="12.75">
      <c r="A13" s="244">
        <v>1991</v>
      </c>
      <c r="B13" s="245">
        <v>3684488</v>
      </c>
      <c r="C13" s="246"/>
      <c r="D13" s="247">
        <v>3684488</v>
      </c>
      <c r="E13" s="247"/>
      <c r="F13" s="248">
        <v>11361223.879999999</v>
      </c>
      <c r="G13" s="248"/>
      <c r="H13" s="249">
        <f>D13/F13*100</f>
        <v>32.4303793228305</v>
      </c>
      <c r="J13" s="130"/>
      <c r="K13" s="130"/>
      <c r="L13" s="130"/>
    </row>
    <row r="14" spans="1:12" ht="12.75">
      <c r="A14" s="244">
        <v>1992</v>
      </c>
      <c r="B14" s="245">
        <v>4202156</v>
      </c>
      <c r="C14" s="246"/>
      <c r="D14" s="247">
        <v>4202156</v>
      </c>
      <c r="E14" s="247"/>
      <c r="F14" s="248">
        <v>11651096.559999999</v>
      </c>
      <c r="G14" s="248"/>
      <c r="H14" s="249">
        <f>D14/F14*100</f>
        <v>36.06661380205745</v>
      </c>
      <c r="J14" s="130"/>
      <c r="K14" s="130"/>
      <c r="L14" s="130"/>
    </row>
    <row r="15" spans="1:12" ht="12.75">
      <c r="A15" s="244">
        <v>1993</v>
      </c>
      <c r="B15" s="245">
        <v>4230000</v>
      </c>
      <c r="C15" s="246"/>
      <c r="D15" s="247">
        <v>4230000</v>
      </c>
      <c r="E15" s="247"/>
      <c r="F15" s="248">
        <v>11803146.219999999</v>
      </c>
      <c r="G15" s="248"/>
      <c r="H15" s="249">
        <f>D15/F15*100</f>
        <v>35.837902209772</v>
      </c>
      <c r="J15" s="130"/>
      <c r="K15" s="130"/>
      <c r="L15" s="130"/>
    </row>
    <row r="16" spans="1:12" ht="12.75">
      <c r="A16" s="244">
        <v>1994</v>
      </c>
      <c r="B16" s="245">
        <v>4259768</v>
      </c>
      <c r="C16" s="246"/>
      <c r="D16" s="247">
        <v>4259768</v>
      </c>
      <c r="E16" s="247"/>
      <c r="F16" s="248">
        <v>11823309</v>
      </c>
      <c r="G16" s="248"/>
      <c r="H16" s="249">
        <f>D16/F16*100</f>
        <v>36.02856019410471</v>
      </c>
      <c r="J16" s="130"/>
      <c r="K16" s="130"/>
      <c r="L16" s="130"/>
    </row>
    <row r="17" spans="1:10" ht="12.75">
      <c r="A17" s="244">
        <v>1995</v>
      </c>
      <c r="B17" s="48">
        <v>4290650</v>
      </c>
      <c r="C17" s="246"/>
      <c r="D17" s="47">
        <v>4290650</v>
      </c>
      <c r="E17" s="47"/>
      <c r="F17" s="248">
        <v>11832714</v>
      </c>
      <c r="G17" s="248"/>
      <c r="H17" s="249">
        <f>D17/F17*100</f>
        <v>36.26091190913598</v>
      </c>
      <c r="J17" s="130"/>
    </row>
    <row r="18" spans="1:10" ht="12.75">
      <c r="A18" s="244">
        <v>1996</v>
      </c>
      <c r="B18" s="48">
        <v>4324833</v>
      </c>
      <c r="C18" s="246"/>
      <c r="D18" s="47">
        <v>4324833</v>
      </c>
      <c r="E18" s="47"/>
      <c r="F18" s="248">
        <v>11823316</v>
      </c>
      <c r="G18" s="248"/>
      <c r="H18" s="249">
        <f>D18/F18*100</f>
        <v>36.578849791378325</v>
      </c>
      <c r="J18" s="130"/>
    </row>
    <row r="19" spans="1:10" ht="12.75">
      <c r="A19" s="244">
        <v>1997</v>
      </c>
      <c r="B19" s="48">
        <v>4977248</v>
      </c>
      <c r="C19" s="246"/>
      <c r="D19" s="47">
        <v>4977248</v>
      </c>
      <c r="E19" s="47"/>
      <c r="F19" s="248">
        <v>12679890</v>
      </c>
      <c r="G19" s="248"/>
      <c r="H19" s="249">
        <f>D19/F19*100</f>
        <v>39.25308500310334</v>
      </c>
      <c r="J19" s="130"/>
    </row>
    <row r="20" spans="1:10" ht="12.75">
      <c r="A20" s="178">
        <v>1998</v>
      </c>
      <c r="B20" s="48">
        <v>5817558</v>
      </c>
      <c r="C20" s="250"/>
      <c r="D20" s="47">
        <v>5817558</v>
      </c>
      <c r="E20" s="47"/>
      <c r="F20" s="31">
        <v>13220025</v>
      </c>
      <c r="G20" s="31"/>
      <c r="H20" s="249">
        <f>D20/F20*100</f>
        <v>44.00565051881521</v>
      </c>
      <c r="J20" s="130"/>
    </row>
    <row r="21" spans="1:10" ht="12.75">
      <c r="A21" s="46">
        <v>1999</v>
      </c>
      <c r="B21" s="48">
        <v>6468924</v>
      </c>
      <c r="C21" s="48">
        <v>320657</v>
      </c>
      <c r="D21" s="31">
        <f>B21+C21</f>
        <v>6789581</v>
      </c>
      <c r="E21" s="31"/>
      <c r="F21" s="31">
        <v>13899982</v>
      </c>
      <c r="G21" s="31"/>
      <c r="H21" s="249">
        <f>D21/F21*100</f>
        <v>48.84596972859389</v>
      </c>
      <c r="J21" s="130"/>
    </row>
    <row r="22" spans="1:10" ht="12.75">
      <c r="A22" s="46">
        <v>2000</v>
      </c>
      <c r="B22" s="251">
        <v>6886194</v>
      </c>
      <c r="C22" s="251">
        <v>649045</v>
      </c>
      <c r="D22" s="31">
        <f>B22+C22</f>
        <v>7535239</v>
      </c>
      <c r="E22" s="31"/>
      <c r="F22" s="31">
        <v>15036318</v>
      </c>
      <c r="G22" s="31"/>
      <c r="H22" s="249">
        <f>D22/F22*100</f>
        <v>50.113591638591316</v>
      </c>
      <c r="J22" s="130"/>
    </row>
    <row r="23" spans="1:10" ht="12.75">
      <c r="A23" s="46">
        <v>2001</v>
      </c>
      <c r="B23" s="251">
        <v>7270870.55</v>
      </c>
      <c r="C23" s="251">
        <v>960641</v>
      </c>
      <c r="D23" s="31">
        <f>B23+C23</f>
        <v>8231511.55</v>
      </c>
      <c r="E23" s="31"/>
      <c r="F23" s="31">
        <v>15281654</v>
      </c>
      <c r="G23" s="31"/>
      <c r="H23" s="249">
        <f>D23/F23*100</f>
        <v>53.86531817825478</v>
      </c>
      <c r="J23" s="130"/>
    </row>
    <row r="24" spans="1:10" ht="12.75">
      <c r="A24" s="46">
        <v>2002</v>
      </c>
      <c r="B24" s="251">
        <v>7390124.879999999</v>
      </c>
      <c r="C24" s="251">
        <v>1211112</v>
      </c>
      <c r="D24" s="31">
        <f>B24+C24</f>
        <v>8601236.879999999</v>
      </c>
      <c r="E24" s="31"/>
      <c r="F24" s="31">
        <v>15547991</v>
      </c>
      <c r="G24" s="31"/>
      <c r="H24" s="249">
        <f>D24/F24*100</f>
        <v>55.3205676540461</v>
      </c>
      <c r="J24" s="130"/>
    </row>
    <row r="25" spans="1:10" ht="12.75">
      <c r="A25" s="46">
        <v>2003</v>
      </c>
      <c r="B25" s="251">
        <v>7726971.65</v>
      </c>
      <c r="C25" s="251">
        <v>1467478</v>
      </c>
      <c r="D25" s="31">
        <f>B25+C25</f>
        <v>9194449.65</v>
      </c>
      <c r="E25" s="31"/>
      <c r="F25" s="31">
        <v>15881624</v>
      </c>
      <c r="G25" s="31"/>
      <c r="H25" s="249">
        <f>D25/F25*100</f>
        <v>57.8936363812668</v>
      </c>
      <c r="J25" s="130"/>
    </row>
    <row r="26" spans="1:10" ht="12.75">
      <c r="A26" s="67">
        <v>2004</v>
      </c>
      <c r="B26" s="251">
        <v>8017673</v>
      </c>
      <c r="C26" s="251">
        <v>1762999</v>
      </c>
      <c r="D26" s="31">
        <f>SUM(B26:C26)</f>
        <v>9780672</v>
      </c>
      <c r="E26" s="31"/>
      <c r="F26" s="31">
        <v>16233984</v>
      </c>
      <c r="G26" s="31"/>
      <c r="H26" s="249">
        <f>D26/F26*100</f>
        <v>60.24813132746713</v>
      </c>
      <c r="J26" s="130"/>
    </row>
    <row r="27" spans="1:10" ht="12.75">
      <c r="A27" s="67">
        <v>2005</v>
      </c>
      <c r="B27" s="251">
        <v>8177577</v>
      </c>
      <c r="C27" s="251">
        <v>2092271</v>
      </c>
      <c r="D27" s="31">
        <f>SUM(B27:C27)</f>
        <v>10269848</v>
      </c>
      <c r="E27" s="31"/>
      <c r="F27" s="31">
        <v>15990253</v>
      </c>
      <c r="G27" s="31"/>
      <c r="H27" s="249">
        <f>D27/F27*100</f>
        <v>64.22567547868067</v>
      </c>
      <c r="J27" s="130"/>
    </row>
    <row r="28" spans="1:10" ht="13.5" thickBot="1">
      <c r="A28" s="252"/>
      <c r="B28" s="252"/>
      <c r="C28" s="252"/>
      <c r="D28" s="252"/>
      <c r="E28" s="252"/>
      <c r="F28" s="252"/>
      <c r="G28" s="252"/>
      <c r="H28" s="252"/>
      <c r="J28" s="130"/>
    </row>
    <row r="29" spans="1:10" ht="12.75">
      <c r="A29" s="254"/>
      <c r="B29" s="255"/>
      <c r="C29" s="255"/>
      <c r="D29" s="255"/>
      <c r="E29" s="255"/>
      <c r="F29" s="255"/>
      <c r="G29" s="255"/>
      <c r="H29" s="256"/>
      <c r="J29" s="130"/>
    </row>
    <row r="30" spans="1:10" ht="12.75">
      <c r="A30" s="254"/>
      <c r="B30" s="255"/>
      <c r="C30" s="255"/>
      <c r="D30" s="255"/>
      <c r="E30" s="255"/>
      <c r="F30" s="255"/>
      <c r="G30" s="255"/>
      <c r="H30" s="256"/>
      <c r="J30" s="130"/>
    </row>
    <row r="31" spans="1:10" ht="12.75">
      <c r="A31" s="254"/>
      <c r="B31" s="255"/>
      <c r="C31" s="255"/>
      <c r="D31" s="255"/>
      <c r="E31" s="255"/>
      <c r="F31" s="255"/>
      <c r="G31" s="255"/>
      <c r="H31" s="256"/>
      <c r="J31" s="130"/>
    </row>
    <row r="32" spans="1:10" ht="12.75">
      <c r="A32" s="254"/>
      <c r="B32" s="255"/>
      <c r="C32" s="255"/>
      <c r="D32" s="255"/>
      <c r="E32" s="255"/>
      <c r="F32" s="255"/>
      <c r="G32" s="255"/>
      <c r="H32" s="256"/>
      <c r="J32" s="130"/>
    </row>
    <row r="33" spans="1:10" ht="12.75">
      <c r="A33" s="254"/>
      <c r="B33" s="255"/>
      <c r="C33" s="255"/>
      <c r="D33" s="255"/>
      <c r="E33" s="255"/>
      <c r="F33" s="255"/>
      <c r="G33" s="255"/>
      <c r="H33" s="256"/>
      <c r="J33" s="130"/>
    </row>
    <row r="34" spans="1:10" ht="12.75">
      <c r="A34" s="257"/>
      <c r="B34" s="258"/>
      <c r="C34" s="258"/>
      <c r="D34" s="258"/>
      <c r="E34" s="258"/>
      <c r="F34" s="257"/>
      <c r="G34" s="257"/>
      <c r="H34" s="257"/>
      <c r="I34" s="259"/>
      <c r="J34" s="130"/>
    </row>
    <row r="35" spans="1:10" ht="12.75">
      <c r="A35" s="257"/>
      <c r="B35" s="258"/>
      <c r="C35" s="258"/>
      <c r="D35" s="258"/>
      <c r="E35" s="258"/>
      <c r="F35" s="259"/>
      <c r="G35" s="259"/>
      <c r="H35" s="259"/>
      <c r="I35" s="259"/>
      <c r="J35" s="130"/>
    </row>
  </sheetData>
  <mergeCells count="3">
    <mergeCell ref="B4:D4"/>
    <mergeCell ref="B5:D5"/>
    <mergeCell ref="F5:F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E24" sqref="E24"/>
    </sheetView>
  </sheetViews>
  <sheetFormatPr defaultColWidth="9.00390625" defaultRowHeight="12.75"/>
  <cols>
    <col min="2" max="2" width="16.75390625" style="0" customWidth="1"/>
    <col min="3" max="3" width="17.00390625" style="0" customWidth="1"/>
    <col min="4" max="4" width="15.00390625" style="0" customWidth="1"/>
    <col min="6" max="6" width="16.00390625" style="0" customWidth="1"/>
    <col min="8" max="8" width="11.875" style="0" customWidth="1"/>
    <col min="12" max="12" width="12.375" style="0" customWidth="1"/>
  </cols>
  <sheetData>
    <row r="1" spans="1:13" ht="15.75">
      <c r="A1" s="18" t="s">
        <v>198</v>
      </c>
      <c r="B1" s="18" t="s">
        <v>199</v>
      </c>
      <c r="C1" s="18"/>
      <c r="D1" s="18"/>
      <c r="E1" s="18"/>
      <c r="F1" s="18"/>
      <c r="G1" s="113"/>
      <c r="H1" s="113"/>
      <c r="I1" s="113"/>
      <c r="J1" s="264"/>
      <c r="K1" s="264"/>
      <c r="L1" s="113"/>
      <c r="M1" s="130"/>
    </row>
    <row r="2" spans="1:13" ht="15.75">
      <c r="A2" s="18"/>
      <c r="B2" s="19" t="s">
        <v>200</v>
      </c>
      <c r="C2" s="19"/>
      <c r="D2" s="19"/>
      <c r="E2" s="19"/>
      <c r="F2" s="19"/>
      <c r="G2" s="113"/>
      <c r="H2" s="113"/>
      <c r="I2" s="113"/>
      <c r="J2" s="264"/>
      <c r="K2" s="264"/>
      <c r="L2" s="113"/>
      <c r="M2" s="130"/>
    </row>
    <row r="3" spans="1:15" ht="13.5" thickBot="1">
      <c r="A3" s="23"/>
      <c r="B3" s="24"/>
      <c r="C3" s="134"/>
      <c r="D3" s="134"/>
      <c r="E3" s="135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3" ht="63.75">
      <c r="A4" s="229" t="s">
        <v>66</v>
      </c>
      <c r="B4" s="260" t="s">
        <v>188</v>
      </c>
      <c r="C4" s="260"/>
      <c r="D4" s="260"/>
      <c r="E4" s="229"/>
      <c r="F4" s="230" t="s">
        <v>201</v>
      </c>
      <c r="G4" s="231"/>
      <c r="H4" s="230" t="s">
        <v>202</v>
      </c>
      <c r="I4" s="231"/>
      <c r="J4" s="265" t="s">
        <v>203</v>
      </c>
      <c r="K4" s="266"/>
      <c r="L4" s="230" t="s">
        <v>189</v>
      </c>
      <c r="M4" s="130"/>
    </row>
    <row r="5" spans="1:13" ht="25.5">
      <c r="A5" s="232"/>
      <c r="B5" s="261" t="s">
        <v>191</v>
      </c>
      <c r="C5" s="261"/>
      <c r="D5" s="261"/>
      <c r="E5" s="232"/>
      <c r="F5" s="234" t="s">
        <v>204</v>
      </c>
      <c r="G5" s="234"/>
      <c r="H5" s="234" t="s">
        <v>205</v>
      </c>
      <c r="I5" s="234"/>
      <c r="J5" s="267" t="s">
        <v>206</v>
      </c>
      <c r="K5" s="267"/>
      <c r="L5" s="262" t="s">
        <v>192</v>
      </c>
      <c r="M5" s="130"/>
    </row>
    <row r="6" spans="1:13" ht="51.75" thickBot="1">
      <c r="A6" s="235" t="s">
        <v>73</v>
      </c>
      <c r="B6" s="235" t="s">
        <v>207</v>
      </c>
      <c r="C6" s="268" t="s">
        <v>208</v>
      </c>
      <c r="D6" s="269" t="s">
        <v>209</v>
      </c>
      <c r="E6" s="269"/>
      <c r="F6" s="239" t="s">
        <v>355</v>
      </c>
      <c r="G6" s="239"/>
      <c r="H6" s="239" t="s">
        <v>210</v>
      </c>
      <c r="I6" s="239"/>
      <c r="J6" s="270" t="s">
        <v>211</v>
      </c>
      <c r="K6" s="270"/>
      <c r="L6" s="263"/>
      <c r="M6" s="130"/>
    </row>
    <row r="7" spans="1:13" ht="12.75">
      <c r="A7" s="240"/>
      <c r="B7" s="241"/>
      <c r="C7" s="241"/>
      <c r="D7" s="242"/>
      <c r="E7" s="242"/>
      <c r="F7" s="243"/>
      <c r="G7" s="243"/>
      <c r="H7" s="243"/>
      <c r="I7" s="243"/>
      <c r="J7" s="271"/>
      <c r="K7" s="271"/>
      <c r="L7" s="243"/>
      <c r="M7" s="130"/>
    </row>
    <row r="8" spans="1:15" ht="12.75">
      <c r="A8" s="272">
        <v>1986</v>
      </c>
      <c r="B8" s="245">
        <v>232544</v>
      </c>
      <c r="C8" s="246"/>
      <c r="D8" s="247">
        <v>232544</v>
      </c>
      <c r="E8" s="247"/>
      <c r="F8" s="273">
        <v>0.5</v>
      </c>
      <c r="G8" s="248"/>
      <c r="H8" s="274">
        <f>(F8*1000000000/D8)/1000000</f>
        <v>0.0021501307279482595</v>
      </c>
      <c r="I8" s="249"/>
      <c r="J8" s="275"/>
      <c r="K8" s="275"/>
      <c r="L8" s="248">
        <v>7483431.06</v>
      </c>
      <c r="M8" s="130"/>
      <c r="N8" s="130"/>
      <c r="O8" s="130"/>
    </row>
    <row r="9" spans="1:15" ht="12.75">
      <c r="A9" s="272">
        <v>1987</v>
      </c>
      <c r="B9" s="245">
        <v>690317</v>
      </c>
      <c r="C9" s="246"/>
      <c r="D9" s="247">
        <v>690317</v>
      </c>
      <c r="E9" s="247"/>
      <c r="F9" s="273">
        <v>6</v>
      </c>
      <c r="G9" s="248"/>
      <c r="H9" s="274">
        <f>(F9*1000000000/D9)/1000000</f>
        <v>0.008691659049393249</v>
      </c>
      <c r="I9" s="249"/>
      <c r="J9" s="275">
        <f>H9/H8*100-100</f>
        <v>304.2386323964207</v>
      </c>
      <c r="K9" s="275"/>
      <c r="L9" s="248">
        <v>8605793.639999999</v>
      </c>
      <c r="M9" s="130"/>
      <c r="N9" s="130"/>
      <c r="O9" s="130"/>
    </row>
    <row r="10" spans="1:15" ht="12.75">
      <c r="A10" s="272">
        <v>1988</v>
      </c>
      <c r="B10" s="245">
        <v>1204593</v>
      </c>
      <c r="C10" s="246"/>
      <c r="D10" s="247">
        <v>1204593</v>
      </c>
      <c r="E10" s="247"/>
      <c r="F10" s="276">
        <v>31.6</v>
      </c>
      <c r="G10" s="248"/>
      <c r="H10" s="274">
        <f>(F10*1000000000/D10)/1000000</f>
        <v>0.026232926805983433</v>
      </c>
      <c r="I10" s="249"/>
      <c r="J10" s="275">
        <f>H10/H9*100-100</f>
        <v>201.81725556543444</v>
      </c>
      <c r="K10" s="275"/>
      <c r="L10" s="248">
        <v>9603487.299999999</v>
      </c>
      <c r="M10" s="130"/>
      <c r="N10" s="130"/>
      <c r="O10" s="130"/>
    </row>
    <row r="11" spans="1:15" ht="12.75">
      <c r="A11" s="272">
        <v>1989</v>
      </c>
      <c r="B11" s="245">
        <v>2858570</v>
      </c>
      <c r="C11" s="246"/>
      <c r="D11" s="247">
        <v>2858570</v>
      </c>
      <c r="E11" s="247"/>
      <c r="F11" s="276">
        <v>159.6</v>
      </c>
      <c r="G11" s="248"/>
      <c r="H11" s="274">
        <f>(F11*1000000000/D11)/1000000</f>
        <v>0.05583211186012586</v>
      </c>
      <c r="I11" s="249"/>
      <c r="J11" s="275">
        <f>H11/H10*100-100</f>
        <v>112.8321870946981</v>
      </c>
      <c r="K11" s="275"/>
      <c r="L11" s="248">
        <v>10488792.459999999</v>
      </c>
      <c r="M11" s="130"/>
      <c r="N11" s="130"/>
      <c r="O11" s="130"/>
    </row>
    <row r="12" spans="1:15" ht="12.75">
      <c r="A12" s="272">
        <v>1990</v>
      </c>
      <c r="B12" s="245">
        <v>3299798</v>
      </c>
      <c r="C12" s="246"/>
      <c r="D12" s="247">
        <v>3299798</v>
      </c>
      <c r="E12" s="247"/>
      <c r="F12" s="276">
        <v>277.5</v>
      </c>
      <c r="G12" s="248"/>
      <c r="H12" s="274">
        <f>(F12*1000000000/D12)/1000000</f>
        <v>0.08409605678893071</v>
      </c>
      <c r="I12" s="249"/>
      <c r="J12" s="275">
        <f>H12/H11*100-100</f>
        <v>50.623098405472234</v>
      </c>
      <c r="K12" s="275"/>
      <c r="L12" s="248">
        <v>10992482.02</v>
      </c>
      <c r="M12" s="130"/>
      <c r="N12" s="130"/>
      <c r="O12" s="130"/>
    </row>
    <row r="13" spans="1:15" ht="12.75">
      <c r="A13" s="272">
        <v>1991</v>
      </c>
      <c r="B13" s="245">
        <v>3684488</v>
      </c>
      <c r="C13" s="246"/>
      <c r="D13" s="247">
        <v>3684488</v>
      </c>
      <c r="E13" s="247"/>
      <c r="F13" s="276">
        <v>421.6</v>
      </c>
      <c r="G13" s="248"/>
      <c r="H13" s="274">
        <f>(F13*1000000000/D13)/1000000</f>
        <v>0.11442566782684595</v>
      </c>
      <c r="I13" s="249"/>
      <c r="J13" s="275">
        <f>H13/H12*100-100</f>
        <v>36.06543778151013</v>
      </c>
      <c r="K13" s="275"/>
      <c r="L13" s="248">
        <v>11361223.879999999</v>
      </c>
      <c r="M13" s="130"/>
      <c r="N13" s="130"/>
      <c r="O13" s="130"/>
    </row>
    <row r="14" spans="1:15" ht="12.75">
      <c r="A14" s="272">
        <v>1992</v>
      </c>
      <c r="B14" s="245">
        <v>4202156</v>
      </c>
      <c r="C14" s="246"/>
      <c r="D14" s="247">
        <v>4202156</v>
      </c>
      <c r="E14" s="247"/>
      <c r="F14" s="276">
        <v>524.2</v>
      </c>
      <c r="G14" s="248"/>
      <c r="H14" s="274">
        <f>(F14*1000000000/D14)/1000000</f>
        <v>0.12474548779245703</v>
      </c>
      <c r="I14" s="249"/>
      <c r="J14" s="275">
        <f>H14/H13*100-100</f>
        <v>9.018798108504384</v>
      </c>
      <c r="K14" s="275"/>
      <c r="L14" s="248">
        <v>11651096.559999999</v>
      </c>
      <c r="M14" s="130"/>
      <c r="N14" s="130"/>
      <c r="O14" s="130"/>
    </row>
    <row r="15" spans="1:15" ht="12.75">
      <c r="A15" s="272">
        <v>1993</v>
      </c>
      <c r="B15" s="245">
        <v>4230000</v>
      </c>
      <c r="C15" s="246"/>
      <c r="D15" s="247">
        <v>4230000</v>
      </c>
      <c r="E15" s="247"/>
      <c r="F15" s="276">
        <v>1060.8</v>
      </c>
      <c r="G15" s="248"/>
      <c r="H15" s="274">
        <f>(F15*1000000000/D15)/1000000</f>
        <v>0.2507801418439716</v>
      </c>
      <c r="I15" s="249"/>
      <c r="J15" s="275">
        <f>H15/H14*100-100</f>
        <v>101.03343718628315</v>
      </c>
      <c r="K15" s="275"/>
      <c r="L15" s="248">
        <v>11803146.219999999</v>
      </c>
      <c r="M15" s="130"/>
      <c r="N15" s="130"/>
      <c r="O15" s="130"/>
    </row>
    <row r="16" spans="1:15" ht="12.75">
      <c r="A16" s="272">
        <v>1994</v>
      </c>
      <c r="B16" s="245">
        <v>4259768</v>
      </c>
      <c r="C16" s="246"/>
      <c r="D16" s="247">
        <v>4259768</v>
      </c>
      <c r="E16" s="247"/>
      <c r="F16" s="276">
        <v>2987.2</v>
      </c>
      <c r="G16" s="248"/>
      <c r="H16" s="274">
        <f>(F16*1000000000/D16)/1000000</f>
        <v>0.7012588478996978</v>
      </c>
      <c r="I16" s="249"/>
      <c r="J16" s="275">
        <f>H16/H15*100-100</f>
        <v>179.63093199620306</v>
      </c>
      <c r="K16" s="275"/>
      <c r="L16" s="248">
        <v>11823309</v>
      </c>
      <c r="M16" s="130"/>
      <c r="N16" s="130"/>
      <c r="O16" s="130"/>
    </row>
    <row r="17" spans="1:13" ht="12.75">
      <c r="A17" s="272">
        <v>1995</v>
      </c>
      <c r="B17" s="48">
        <v>4290650</v>
      </c>
      <c r="C17" s="246"/>
      <c r="D17" s="47">
        <v>4290650</v>
      </c>
      <c r="E17" s="47"/>
      <c r="F17" s="276">
        <v>8044.7</v>
      </c>
      <c r="G17" s="248"/>
      <c r="H17" s="274">
        <f>(F17*1000000000/D17)/1000000</f>
        <v>1.8749373638026872</v>
      </c>
      <c r="I17" s="249"/>
      <c r="J17" s="275">
        <f>H17/H16*100-100</f>
        <v>167.36737360508317</v>
      </c>
      <c r="K17" s="275"/>
      <c r="L17" s="248">
        <v>11832714</v>
      </c>
      <c r="M17" s="130"/>
    </row>
    <row r="18" spans="1:13" ht="12.75">
      <c r="A18" s="272">
        <v>1996</v>
      </c>
      <c r="B18" s="48">
        <v>4324833</v>
      </c>
      <c r="C18" s="246"/>
      <c r="D18" s="47">
        <v>4324833</v>
      </c>
      <c r="E18" s="47"/>
      <c r="F18" s="276">
        <v>18411.9</v>
      </c>
      <c r="G18" s="248"/>
      <c r="H18" s="274">
        <f>(F18*1000000000/D18)/1000000</f>
        <v>4.25725108923281</v>
      </c>
      <c r="I18" s="249"/>
      <c r="J18" s="275">
        <f>H18/H17*100-100</f>
        <v>127.0609766183544</v>
      </c>
      <c r="K18" s="275"/>
      <c r="L18" s="248">
        <v>11823316</v>
      </c>
      <c r="M18" s="130"/>
    </row>
    <row r="19" spans="1:13" ht="12.75">
      <c r="A19" s="272">
        <v>1997</v>
      </c>
      <c r="B19" s="48">
        <v>4977248</v>
      </c>
      <c r="C19" s="246"/>
      <c r="D19" s="47">
        <v>4977248</v>
      </c>
      <c r="E19" s="47"/>
      <c r="F19" s="276">
        <v>54499.5</v>
      </c>
      <c r="G19" s="248"/>
      <c r="H19" s="274">
        <f>(F19*1000000000/D19)/1000000</f>
        <v>10.94972563151364</v>
      </c>
      <c r="I19" s="249"/>
      <c r="J19" s="275">
        <f>H19/H18*100-100</f>
        <v>157.20178119648722</v>
      </c>
      <c r="K19" s="275"/>
      <c r="L19" s="248">
        <v>12679890</v>
      </c>
      <c r="M19" s="130"/>
    </row>
    <row r="20" spans="1:13" ht="12.75">
      <c r="A20" s="46">
        <v>1998</v>
      </c>
      <c r="B20" s="48">
        <v>5817558</v>
      </c>
      <c r="C20" s="250"/>
      <c r="D20" s="47">
        <v>5817558</v>
      </c>
      <c r="E20" s="47"/>
      <c r="F20" s="149">
        <v>201254.1</v>
      </c>
      <c r="G20" s="31"/>
      <c r="H20" s="274">
        <f>(F20*1000000000/D20)/1000000</f>
        <v>34.59425759055604</v>
      </c>
      <c r="I20" s="249"/>
      <c r="J20" s="275">
        <f>H20/H19*100-100</f>
        <v>215.93720933968177</v>
      </c>
      <c r="K20" s="275"/>
      <c r="L20" s="31">
        <v>13220025</v>
      </c>
      <c r="M20" s="130"/>
    </row>
    <row r="21" spans="1:13" ht="12.75">
      <c r="A21" s="46">
        <v>1999</v>
      </c>
      <c r="B21" s="48">
        <v>6468924</v>
      </c>
      <c r="C21" s="48">
        <v>320657</v>
      </c>
      <c r="D21" s="31">
        <f>B21+C21</f>
        <v>6789581</v>
      </c>
      <c r="E21" s="31"/>
      <c r="F21" s="149">
        <v>413417.2</v>
      </c>
      <c r="G21" s="31"/>
      <c r="H21" s="274">
        <f>(F21*1000000000/D21)/1000000</f>
        <v>60.889942987645334</v>
      </c>
      <c r="I21" s="249"/>
      <c r="J21" s="275">
        <f>H21/H20*100-100</f>
        <v>76.0117060707434</v>
      </c>
      <c r="K21" s="275"/>
      <c r="L21" s="31">
        <v>13899982</v>
      </c>
      <c r="M21" s="130"/>
    </row>
    <row r="22" spans="1:13" ht="12.75">
      <c r="A22" s="46">
        <v>2000</v>
      </c>
      <c r="B22" s="251">
        <v>6886194</v>
      </c>
      <c r="C22" s="251">
        <v>649045</v>
      </c>
      <c r="D22" s="31">
        <f>B22+C22</f>
        <v>7535239</v>
      </c>
      <c r="E22" s="31"/>
      <c r="F22" s="149">
        <v>730295.6</v>
      </c>
      <c r="G22" s="31"/>
      <c r="H22" s="274">
        <f>(F22*1000000000/D22)/1000000</f>
        <v>96.91737713959702</v>
      </c>
      <c r="I22" s="249"/>
      <c r="J22" s="275">
        <f>H22/H21*100-100</f>
        <v>59.168119371144286</v>
      </c>
      <c r="K22" s="275"/>
      <c r="L22" s="31">
        <v>15036318</v>
      </c>
      <c r="M22" s="130"/>
    </row>
    <row r="23" spans="1:13" ht="12.75">
      <c r="A23" s="46">
        <v>2001</v>
      </c>
      <c r="B23" s="251">
        <v>7270870.55</v>
      </c>
      <c r="C23" s="251">
        <v>960641</v>
      </c>
      <c r="D23" s="31">
        <f>B23+C23</f>
        <v>8231511.55</v>
      </c>
      <c r="E23" s="31"/>
      <c r="F23" s="149">
        <v>1228848.9</v>
      </c>
      <c r="G23" s="31"/>
      <c r="H23" s="274">
        <f>(F23*1000000000/D23)/1000000</f>
        <v>149.28593521805846</v>
      </c>
      <c r="I23" s="249"/>
      <c r="J23" s="275">
        <f>H23/H22*100-100</f>
        <v>54.03422959231682</v>
      </c>
      <c r="K23" s="275"/>
      <c r="L23" s="31">
        <v>15281654</v>
      </c>
      <c r="M23" s="130"/>
    </row>
    <row r="24" spans="1:13" ht="12.75">
      <c r="A24" s="46">
        <v>2002</v>
      </c>
      <c r="B24" s="251">
        <v>7390124.879999999</v>
      </c>
      <c r="C24" s="251">
        <v>1211112</v>
      </c>
      <c r="D24" s="31">
        <f>B24+C24</f>
        <v>8601236.879999999</v>
      </c>
      <c r="E24" s="31"/>
      <c r="F24" s="149">
        <v>2195308.2</v>
      </c>
      <c r="G24" s="31"/>
      <c r="H24" s="274">
        <f>(F24*1000000000/D24)/1000000</f>
        <v>255.23168709661215</v>
      </c>
      <c r="I24" s="249"/>
      <c r="J24" s="275">
        <f>H24/H23*100-100</f>
        <v>70.9683412062906</v>
      </c>
      <c r="K24" s="275"/>
      <c r="L24" s="31">
        <v>15547991</v>
      </c>
      <c r="M24" s="130"/>
    </row>
    <row r="25" spans="1:13" ht="12.75">
      <c r="A25" s="46">
        <v>2003</v>
      </c>
      <c r="B25" s="251">
        <v>7726971.65</v>
      </c>
      <c r="C25" s="251">
        <v>1467478</v>
      </c>
      <c r="D25" s="31">
        <f>B25+C25</f>
        <v>9194449.65</v>
      </c>
      <c r="E25" s="31"/>
      <c r="F25" s="149">
        <v>3183100</v>
      </c>
      <c r="G25" s="31"/>
      <c r="H25" s="274">
        <f>(F25*1000000000/D25)/1000000</f>
        <v>346.19799130663574</v>
      </c>
      <c r="I25" s="249"/>
      <c r="J25" s="275">
        <f>H25/H24*100-100</f>
        <v>35.6406781794262</v>
      </c>
      <c r="K25" s="275"/>
      <c r="L25" s="31">
        <v>15881624</v>
      </c>
      <c r="M25" s="130"/>
    </row>
    <row r="26" spans="1:13" ht="12.75">
      <c r="A26" s="67">
        <v>2004</v>
      </c>
      <c r="B26" s="251">
        <v>8017673</v>
      </c>
      <c r="C26" s="251">
        <v>1762999</v>
      </c>
      <c r="D26" s="31">
        <f>SUM(B26:C26)</f>
        <v>9780672</v>
      </c>
      <c r="E26" s="31"/>
      <c r="F26" s="149">
        <v>3719356</v>
      </c>
      <c r="G26" s="31"/>
      <c r="H26" s="274">
        <f>(F26*1000000000/D26)/1000000</f>
        <v>380.2761200866362</v>
      </c>
      <c r="I26" s="249"/>
      <c r="J26" s="275">
        <f>H26/H25*100-100</f>
        <v>9.84353740799628</v>
      </c>
      <c r="K26" s="275"/>
      <c r="L26" s="31">
        <v>16233984</v>
      </c>
      <c r="M26" s="130"/>
    </row>
    <row r="27" spans="1:13" ht="12.75">
      <c r="A27" s="67">
        <v>2005</v>
      </c>
      <c r="B27" s="251">
        <v>8177577</v>
      </c>
      <c r="C27" s="251">
        <v>2092271</v>
      </c>
      <c r="D27" s="31">
        <f>SUM(B27:C27)</f>
        <v>10269848</v>
      </c>
      <c r="E27" s="31"/>
      <c r="F27" s="149">
        <v>3625615</v>
      </c>
      <c r="G27" s="31"/>
      <c r="H27" s="274">
        <f>(F27*1000000000/D27)/1000000</f>
        <v>353.0349232043162</v>
      </c>
      <c r="I27" s="249"/>
      <c r="J27" s="275">
        <f>H27/H26*100-100</f>
        <v>-7.163530772353994</v>
      </c>
      <c r="K27" s="275"/>
      <c r="L27" s="31">
        <v>15990253</v>
      </c>
      <c r="M27" s="130"/>
    </row>
    <row r="28" spans="1:13" ht="13.5" thickBot="1">
      <c r="A28" s="277"/>
      <c r="B28" s="277"/>
      <c r="C28" s="278"/>
      <c r="D28" s="278"/>
      <c r="E28" s="278"/>
      <c r="F28" s="278"/>
      <c r="G28" s="278"/>
      <c r="H28" s="278"/>
      <c r="I28" s="278"/>
      <c r="J28" s="279"/>
      <c r="K28" s="279"/>
      <c r="L28" s="278"/>
      <c r="M28" s="130"/>
    </row>
    <row r="29" spans="1:13" ht="12.75">
      <c r="A29" s="18"/>
      <c r="B29" s="280"/>
      <c r="C29" s="19"/>
      <c r="D29" s="19"/>
      <c r="E29" s="19"/>
      <c r="F29" s="19"/>
      <c r="G29" s="19"/>
      <c r="H29" s="19"/>
      <c r="I29" s="19"/>
      <c r="J29" s="100"/>
      <c r="K29" s="100"/>
      <c r="L29" s="19"/>
      <c r="M29" s="130"/>
    </row>
    <row r="30" spans="1:13" ht="12.75">
      <c r="A30" s="18"/>
      <c r="B30" s="19"/>
      <c r="C30" s="19"/>
      <c r="D30" s="19"/>
      <c r="E30" s="19"/>
      <c r="F30" s="19"/>
      <c r="G30" s="19"/>
      <c r="H30" s="19"/>
      <c r="I30" s="19"/>
      <c r="J30" s="100"/>
      <c r="K30" s="100"/>
      <c r="L30" s="19"/>
      <c r="M30" s="130"/>
    </row>
    <row r="31" spans="1:13" ht="12.75">
      <c r="A31" s="281"/>
      <c r="B31" s="281"/>
      <c r="C31" s="281"/>
      <c r="D31" s="281"/>
      <c r="E31" s="281"/>
      <c r="F31" s="281"/>
      <c r="G31" s="281"/>
      <c r="H31" s="282"/>
      <c r="I31" s="282"/>
      <c r="J31" s="264"/>
      <c r="K31" s="264"/>
      <c r="L31" s="281"/>
      <c r="M31" s="130"/>
    </row>
    <row r="32" spans="1:13" ht="12.75">
      <c r="A32" s="282"/>
      <c r="B32" s="264"/>
      <c r="C32" s="264"/>
      <c r="D32" s="282"/>
      <c r="E32" s="282"/>
      <c r="F32" s="282"/>
      <c r="G32" s="282"/>
      <c r="H32" s="282"/>
      <c r="I32" s="282"/>
      <c r="J32" s="264"/>
      <c r="K32" s="264"/>
      <c r="L32" s="2"/>
      <c r="M32" s="130"/>
    </row>
    <row r="33" spans="1:13" ht="12.75">
      <c r="A33" s="46"/>
      <c r="B33" s="100"/>
      <c r="C33" s="100"/>
      <c r="D33" s="100"/>
      <c r="E33" s="100"/>
      <c r="F33" s="46"/>
      <c r="G33" s="46"/>
      <c r="H33" s="282"/>
      <c r="I33" s="282"/>
      <c r="J33" s="264"/>
      <c r="K33" s="264"/>
      <c r="L33" s="2"/>
      <c r="M33" s="130"/>
    </row>
    <row r="34" spans="1:13" ht="12.75">
      <c r="A34" s="254"/>
      <c r="B34" s="48"/>
      <c r="C34" s="48"/>
      <c r="D34" s="253"/>
      <c r="E34" s="253"/>
      <c r="F34" s="283"/>
      <c r="G34" s="283"/>
      <c r="H34" s="284"/>
      <c r="I34" s="284"/>
      <c r="J34" s="285"/>
      <c r="K34" s="285"/>
      <c r="M34" s="130"/>
    </row>
    <row r="35" spans="1:13" ht="12.75">
      <c r="A35" s="254"/>
      <c r="B35" s="48"/>
      <c r="C35" s="48"/>
      <c r="D35" s="253"/>
      <c r="E35" s="253"/>
      <c r="F35" s="283"/>
      <c r="G35" s="283"/>
      <c r="H35" s="256"/>
      <c r="I35" s="256"/>
      <c r="J35" s="286"/>
      <c r="K35" s="286"/>
      <c r="M35" s="130"/>
    </row>
    <row r="36" spans="1:13" ht="12.75">
      <c r="A36" s="254"/>
      <c r="B36" s="48"/>
      <c r="C36" s="48"/>
      <c r="D36" s="253"/>
      <c r="E36" s="253"/>
      <c r="F36" s="283"/>
      <c r="G36" s="283"/>
      <c r="H36" s="256"/>
      <c r="I36" s="256"/>
      <c r="J36" s="286"/>
      <c r="K36" s="286"/>
      <c r="M36" s="130"/>
    </row>
    <row r="37" spans="1:13" ht="12.75">
      <c r="A37" s="254"/>
      <c r="B37" s="48"/>
      <c r="C37" s="48"/>
      <c r="D37" s="254"/>
      <c r="E37" s="254"/>
      <c r="F37" s="283"/>
      <c r="G37" s="283"/>
      <c r="H37" s="256"/>
      <c r="I37" s="256"/>
      <c r="J37" s="286"/>
      <c r="K37" s="286"/>
      <c r="M37" s="130"/>
    </row>
    <row r="38" spans="1:13" ht="12.75">
      <c r="A38" s="254"/>
      <c r="B38" s="48"/>
      <c r="C38" s="48"/>
      <c r="D38" s="48"/>
      <c r="E38" s="48"/>
      <c r="F38" s="283"/>
      <c r="G38" s="283"/>
      <c r="H38" s="256"/>
      <c r="I38" s="256"/>
      <c r="J38" s="286"/>
      <c r="K38" s="286"/>
      <c r="M38" s="130"/>
    </row>
    <row r="39" spans="1:13" ht="12.75">
      <c r="A39" s="254"/>
      <c r="B39" s="255"/>
      <c r="C39" s="255"/>
      <c r="D39" s="255"/>
      <c r="E39" s="255"/>
      <c r="F39" s="283"/>
      <c r="G39" s="283"/>
      <c r="H39" s="256"/>
      <c r="I39" s="256"/>
      <c r="J39" s="286"/>
      <c r="K39" s="286"/>
      <c r="M39" s="130"/>
    </row>
    <row r="40" spans="1:13" ht="12.75">
      <c r="A40" s="254"/>
      <c r="B40" s="255"/>
      <c r="C40" s="255"/>
      <c r="D40" s="255"/>
      <c r="E40" s="255"/>
      <c r="F40" s="283"/>
      <c r="G40" s="283"/>
      <c r="H40" s="256"/>
      <c r="I40" s="256"/>
      <c r="J40" s="286"/>
      <c r="K40" s="286"/>
      <c r="M40" s="130"/>
    </row>
    <row r="41" spans="1:13" ht="12.75">
      <c r="A41" s="254"/>
      <c r="B41" s="255"/>
      <c r="C41" s="255"/>
      <c r="D41" s="255"/>
      <c r="E41" s="255"/>
      <c r="F41" s="283"/>
      <c r="G41" s="283"/>
      <c r="H41" s="256"/>
      <c r="I41" s="256"/>
      <c r="J41" s="286"/>
      <c r="K41" s="286"/>
      <c r="M41" s="130"/>
    </row>
    <row r="42" spans="1:13" ht="12.75">
      <c r="A42" s="254"/>
      <c r="B42" s="255"/>
      <c r="C42" s="255"/>
      <c r="D42" s="255"/>
      <c r="E42" s="255"/>
      <c r="F42" s="283"/>
      <c r="G42" s="283"/>
      <c r="H42" s="256"/>
      <c r="I42" s="256"/>
      <c r="J42" s="286"/>
      <c r="K42" s="286"/>
      <c r="M42" s="130"/>
    </row>
    <row r="43" spans="1:13" ht="12.75">
      <c r="A43" s="254"/>
      <c r="B43" s="255"/>
      <c r="C43" s="255"/>
      <c r="D43" s="255"/>
      <c r="E43" s="255"/>
      <c r="F43" s="283"/>
      <c r="G43" s="283"/>
      <c r="H43" s="256"/>
      <c r="I43" s="256"/>
      <c r="J43" s="286"/>
      <c r="K43" s="286"/>
      <c r="M43" s="130"/>
    </row>
    <row r="44" spans="1:13" ht="12.75">
      <c r="A44" s="257"/>
      <c r="B44" s="258"/>
      <c r="C44" s="258"/>
      <c r="D44" s="258"/>
      <c r="E44" s="258"/>
      <c r="F44" s="257"/>
      <c r="G44" s="257"/>
      <c r="H44" s="257"/>
      <c r="I44" s="257"/>
      <c r="J44" s="264"/>
      <c r="K44" s="264"/>
      <c r="L44" s="259"/>
      <c r="M44" s="130"/>
    </row>
    <row r="45" spans="1:13" ht="12.75">
      <c r="A45" s="257"/>
      <c r="B45" s="258"/>
      <c r="C45" s="258"/>
      <c r="D45" s="258"/>
      <c r="E45" s="258"/>
      <c r="F45" s="259"/>
      <c r="G45" s="259"/>
      <c r="H45" s="259"/>
      <c r="I45" s="259"/>
      <c r="J45" s="264"/>
      <c r="K45" s="264"/>
      <c r="L45" s="259"/>
      <c r="M45" s="130"/>
    </row>
  </sheetData>
  <mergeCells count="3">
    <mergeCell ref="B4:D4"/>
    <mergeCell ref="B5:D5"/>
    <mergeCell ref="L5:L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B3" sqref="A3:B3"/>
    </sheetView>
  </sheetViews>
  <sheetFormatPr defaultColWidth="9.00390625" defaultRowHeight="12.75"/>
  <cols>
    <col min="2" max="2" width="15.625" style="0" customWidth="1"/>
    <col min="3" max="3" width="17.75390625" style="0" customWidth="1"/>
    <col min="4" max="4" width="14.25390625" style="0" customWidth="1"/>
  </cols>
  <sheetData>
    <row r="1" spans="1:9" ht="12.75">
      <c r="A1" s="18" t="s">
        <v>32</v>
      </c>
      <c r="B1" s="84" t="s">
        <v>212</v>
      </c>
      <c r="C1" s="84"/>
      <c r="D1" s="84"/>
      <c r="E1" s="84"/>
      <c r="F1" s="84"/>
      <c r="G1" s="19"/>
      <c r="H1" s="79"/>
      <c r="I1" s="79"/>
    </row>
    <row r="2" spans="1:9" ht="12.75">
      <c r="A2" s="18"/>
      <c r="B2" s="158" t="s">
        <v>213</v>
      </c>
      <c r="C2" s="158"/>
      <c r="D2" s="158"/>
      <c r="E2" s="158"/>
      <c r="F2" s="158"/>
      <c r="G2" s="19"/>
      <c r="H2" s="79"/>
      <c r="I2" s="79"/>
    </row>
    <row r="3" spans="1:9" ht="13.5" thickBot="1">
      <c r="A3" s="23"/>
      <c r="B3" s="24"/>
      <c r="C3" s="134"/>
      <c r="D3" s="134"/>
      <c r="E3" s="135"/>
      <c r="F3" s="134"/>
      <c r="G3" s="134"/>
      <c r="H3" s="134"/>
      <c r="I3" s="134"/>
    </row>
    <row r="4" spans="1:9" ht="12.75">
      <c r="A4" s="30" t="s">
        <v>66</v>
      </c>
      <c r="B4" s="37" t="s">
        <v>67</v>
      </c>
      <c r="C4" s="27"/>
      <c r="D4" s="27"/>
      <c r="E4" s="59" t="s">
        <v>68</v>
      </c>
      <c r="F4" s="59"/>
      <c r="G4" s="287"/>
      <c r="H4" s="288" t="s">
        <v>69</v>
      </c>
      <c r="I4" s="288"/>
    </row>
    <row r="5" spans="1:9" ht="12.75">
      <c r="A5" s="34"/>
      <c r="B5" s="37" t="s">
        <v>70</v>
      </c>
      <c r="C5" s="27"/>
      <c r="D5" s="27"/>
      <c r="E5" s="60" t="s">
        <v>71</v>
      </c>
      <c r="F5" s="60"/>
      <c r="G5" s="287"/>
      <c r="H5" s="290" t="s">
        <v>72</v>
      </c>
      <c r="I5" s="290"/>
    </row>
    <row r="6" spans="1:9" ht="12.75">
      <c r="A6" s="33" t="s">
        <v>73</v>
      </c>
      <c r="B6" s="33" t="s">
        <v>74</v>
      </c>
      <c r="C6" s="288" t="s">
        <v>214</v>
      </c>
      <c r="D6" s="288" t="s">
        <v>215</v>
      </c>
      <c r="E6" s="38" t="s">
        <v>77</v>
      </c>
      <c r="F6" s="38" t="s">
        <v>78</v>
      </c>
      <c r="G6" s="287"/>
      <c r="H6" s="201" t="s">
        <v>77</v>
      </c>
      <c r="I6" s="201" t="s">
        <v>216</v>
      </c>
    </row>
    <row r="7" spans="1:9" ht="13.5" thickBot="1">
      <c r="A7" s="291"/>
      <c r="B7" s="42" t="s">
        <v>217</v>
      </c>
      <c r="C7" s="33" t="s">
        <v>218</v>
      </c>
      <c r="D7" s="33" t="s">
        <v>219</v>
      </c>
      <c r="E7" s="292" t="s">
        <v>83</v>
      </c>
      <c r="F7" s="292" t="s">
        <v>84</v>
      </c>
      <c r="G7" s="33"/>
      <c r="H7" s="33" t="s">
        <v>83</v>
      </c>
      <c r="I7" s="33" t="s">
        <v>85</v>
      </c>
    </row>
    <row r="8" spans="1:9" ht="12.75">
      <c r="A8" s="44"/>
      <c r="B8" s="44"/>
      <c r="C8" s="44"/>
      <c r="D8" s="44"/>
      <c r="E8" s="44"/>
      <c r="F8" s="44"/>
      <c r="G8" s="293"/>
      <c r="H8" s="294"/>
      <c r="I8" s="294"/>
    </row>
    <row r="9" spans="1:9" ht="12.75">
      <c r="A9" s="46">
        <v>1972</v>
      </c>
      <c r="B9" s="47">
        <v>200000</v>
      </c>
      <c r="C9" s="47"/>
      <c r="D9" s="47">
        <v>3</v>
      </c>
      <c r="E9" s="47">
        <v>9</v>
      </c>
      <c r="F9" s="31">
        <v>12</v>
      </c>
      <c r="G9" s="19"/>
      <c r="H9" s="295">
        <f>E9+D9+C9</f>
        <v>12</v>
      </c>
      <c r="I9" s="296">
        <f>C9+D9+F9</f>
        <v>15</v>
      </c>
    </row>
    <row r="10" spans="1:9" ht="12.75">
      <c r="A10" s="46">
        <v>1973</v>
      </c>
      <c r="B10" s="47">
        <v>770492</v>
      </c>
      <c r="C10" s="47"/>
      <c r="D10" s="31">
        <v>9</v>
      </c>
      <c r="E10" s="31">
        <v>499</v>
      </c>
      <c r="F10" s="31">
        <v>681</v>
      </c>
      <c r="G10" s="19"/>
      <c r="H10" s="295">
        <f>E10+D10+C10</f>
        <v>508</v>
      </c>
      <c r="I10" s="296">
        <f>C10+D10+F10</f>
        <v>690</v>
      </c>
    </row>
    <row r="11" spans="1:9" ht="12.75">
      <c r="A11" s="46">
        <v>1974</v>
      </c>
      <c r="B11" s="47">
        <v>815497</v>
      </c>
      <c r="C11" s="31">
        <v>3</v>
      </c>
      <c r="D11" s="31">
        <v>14</v>
      </c>
      <c r="E11" s="31">
        <v>696</v>
      </c>
      <c r="F11" s="31">
        <v>1188</v>
      </c>
      <c r="G11" s="19"/>
      <c r="H11" s="295">
        <f>E11+D11+C11</f>
        <v>713</v>
      </c>
      <c r="I11" s="296">
        <f>C11+D11+F11</f>
        <v>1205</v>
      </c>
    </row>
    <row r="12" spans="1:9" ht="12.75">
      <c r="A12" s="46">
        <v>1975</v>
      </c>
      <c r="B12" s="47">
        <v>816555</v>
      </c>
      <c r="C12" s="31">
        <v>9</v>
      </c>
      <c r="D12" s="31">
        <v>32</v>
      </c>
      <c r="E12" s="31">
        <v>1427</v>
      </c>
      <c r="F12" s="31">
        <v>2443</v>
      </c>
      <c r="G12" s="19"/>
      <c r="H12" s="295">
        <f>E12+D12+C12</f>
        <v>1468</v>
      </c>
      <c r="I12" s="296">
        <f>C12+D12+F12</f>
        <v>2484</v>
      </c>
    </row>
    <row r="13" spans="1:9" ht="12.75">
      <c r="A13" s="46">
        <v>1976</v>
      </c>
      <c r="B13" s="47">
        <v>847093</v>
      </c>
      <c r="C13" s="31">
        <v>28</v>
      </c>
      <c r="D13" s="31">
        <v>25</v>
      </c>
      <c r="E13" s="31">
        <v>4861</v>
      </c>
      <c r="F13" s="31">
        <v>8227</v>
      </c>
      <c r="G13" s="19"/>
      <c r="H13" s="295">
        <f>E13+D13+C13</f>
        <v>4914</v>
      </c>
      <c r="I13" s="296">
        <f>C13+D13+F13</f>
        <v>8280</v>
      </c>
    </row>
    <row r="14" spans="1:9" ht="12.75">
      <c r="A14" s="46">
        <v>1977</v>
      </c>
      <c r="B14" s="47">
        <v>902603</v>
      </c>
      <c r="C14" s="31">
        <v>66</v>
      </c>
      <c r="D14" s="31">
        <v>13390</v>
      </c>
      <c r="E14" s="31">
        <v>4836</v>
      </c>
      <c r="F14" s="31">
        <v>11177</v>
      </c>
      <c r="G14" s="19"/>
      <c r="H14" s="295">
        <f>E14+D14+C14</f>
        <v>18292</v>
      </c>
      <c r="I14" s="296">
        <f>C14+D14+F14</f>
        <v>24633</v>
      </c>
    </row>
    <row r="15" spans="1:9" ht="12.75">
      <c r="A15" s="46">
        <v>1978</v>
      </c>
      <c r="B15" s="47">
        <v>940345</v>
      </c>
      <c r="C15" s="31">
        <v>426</v>
      </c>
      <c r="D15" s="31">
        <v>7582</v>
      </c>
      <c r="E15" s="31">
        <v>1903</v>
      </c>
      <c r="F15" s="31">
        <v>11933</v>
      </c>
      <c r="G15" s="19"/>
      <c r="H15" s="295">
        <f>E15+D15+C15</f>
        <v>9911</v>
      </c>
      <c r="I15" s="296">
        <f>C15+D15+F15</f>
        <v>19941</v>
      </c>
    </row>
    <row r="16" spans="1:9" ht="12.75">
      <c r="A16" s="46">
        <v>1979</v>
      </c>
      <c r="B16" s="47">
        <v>1050012</v>
      </c>
      <c r="C16" s="31">
        <v>1000</v>
      </c>
      <c r="D16" s="31">
        <v>13515</v>
      </c>
      <c r="E16" s="31">
        <v>7067</v>
      </c>
      <c r="F16" s="31">
        <v>15427</v>
      </c>
      <c r="G16" s="19"/>
      <c r="H16" s="295">
        <f>E16+D16+C16</f>
        <v>21582</v>
      </c>
      <c r="I16" s="296">
        <f>C16+D16+F16</f>
        <v>29942</v>
      </c>
    </row>
    <row r="17" spans="1:9" ht="12.75">
      <c r="A17" s="46">
        <v>1980</v>
      </c>
      <c r="B17" s="47">
        <v>1100500</v>
      </c>
      <c r="C17" s="31">
        <v>1741</v>
      </c>
      <c r="D17" s="31">
        <v>33662</v>
      </c>
      <c r="E17" s="31">
        <v>9875</v>
      </c>
      <c r="F17" s="31">
        <v>15739</v>
      </c>
      <c r="G17" s="19"/>
      <c r="H17" s="295">
        <f>E17+D17+C17</f>
        <v>45278</v>
      </c>
      <c r="I17" s="296">
        <f>C17+D17+F17</f>
        <v>51142</v>
      </c>
    </row>
    <row r="18" spans="1:9" ht="12.75">
      <c r="A18" s="46">
        <v>1981</v>
      </c>
      <c r="B18" s="47">
        <v>1154817</v>
      </c>
      <c r="C18" s="31">
        <v>1838</v>
      </c>
      <c r="D18" s="31">
        <v>21901</v>
      </c>
      <c r="E18" s="31">
        <v>9199</v>
      </c>
      <c r="F18" s="31">
        <v>14968</v>
      </c>
      <c r="G18" s="19"/>
      <c r="H18" s="295">
        <f>E18+D18+C18</f>
        <v>32938</v>
      </c>
      <c r="I18" s="296">
        <f>C18+D18+F18</f>
        <v>38707</v>
      </c>
    </row>
    <row r="19" spans="1:9" ht="12.75">
      <c r="A19" s="51" t="s">
        <v>86</v>
      </c>
      <c r="B19" s="47">
        <v>1203803</v>
      </c>
      <c r="C19" s="31">
        <v>1037</v>
      </c>
      <c r="D19" s="31">
        <v>11210</v>
      </c>
      <c r="E19" s="31">
        <v>9464</v>
      </c>
      <c r="F19" s="31">
        <v>16845</v>
      </c>
      <c r="G19" s="19"/>
      <c r="H19" s="295">
        <f>E19+D19+C19</f>
        <v>21711</v>
      </c>
      <c r="I19" s="296">
        <f>C19+D19+F19</f>
        <v>29092</v>
      </c>
    </row>
    <row r="20" spans="1:9" ht="12.75">
      <c r="A20" s="51" t="s">
        <v>87</v>
      </c>
      <c r="B20" s="47">
        <v>1401270</v>
      </c>
      <c r="C20" s="31">
        <v>1314</v>
      </c>
      <c r="D20" s="31">
        <v>10800</v>
      </c>
      <c r="E20" s="31">
        <v>9165</v>
      </c>
      <c r="F20" s="31">
        <v>12608</v>
      </c>
      <c r="G20" s="19"/>
      <c r="H20" s="295">
        <f>E20+D20+C20</f>
        <v>21279</v>
      </c>
      <c r="I20" s="296">
        <f>C20+D20+F20</f>
        <v>24722</v>
      </c>
    </row>
    <row r="21" spans="1:9" ht="12.75">
      <c r="A21" s="51" t="s">
        <v>88</v>
      </c>
      <c r="B21" s="47">
        <v>1578281</v>
      </c>
      <c r="C21" s="31">
        <v>1494</v>
      </c>
      <c r="D21" s="31">
        <v>17542</v>
      </c>
      <c r="E21" s="31">
        <v>10876</v>
      </c>
      <c r="F21" s="31">
        <v>9252</v>
      </c>
      <c r="G21" s="19"/>
      <c r="H21" s="295">
        <f>E21+D21+C21</f>
        <v>29912</v>
      </c>
      <c r="I21" s="296">
        <f>C21+D21+F21</f>
        <v>28288</v>
      </c>
    </row>
    <row r="22" spans="1:9" ht="12.75">
      <c r="A22" s="51" t="s">
        <v>89</v>
      </c>
      <c r="B22" s="47">
        <v>1681747</v>
      </c>
      <c r="C22" s="31">
        <v>1322</v>
      </c>
      <c r="D22" s="31">
        <v>38273</v>
      </c>
      <c r="E22" s="31">
        <v>11413</v>
      </c>
      <c r="F22" s="31">
        <v>23894</v>
      </c>
      <c r="G22" s="19"/>
      <c r="H22" s="295">
        <f>E22+D22+C22</f>
        <v>51008</v>
      </c>
      <c r="I22" s="296">
        <f>C22+D22+F22</f>
        <v>63489</v>
      </c>
    </row>
    <row r="23" spans="1:9" ht="12.75">
      <c r="A23" s="51" t="s">
        <v>90</v>
      </c>
      <c r="B23" s="47">
        <v>1828719</v>
      </c>
      <c r="C23" s="31">
        <v>1373</v>
      </c>
      <c r="D23" s="31">
        <v>48720</v>
      </c>
      <c r="E23" s="31">
        <v>13132</v>
      </c>
      <c r="F23" s="31">
        <v>20743</v>
      </c>
      <c r="G23" s="19"/>
      <c r="H23" s="295">
        <f>E23+D23+C23</f>
        <v>63225</v>
      </c>
      <c r="I23" s="296">
        <f>C23+D23+F23</f>
        <v>70836</v>
      </c>
    </row>
    <row r="24" spans="1:9" ht="12.75">
      <c r="A24" s="51" t="s">
        <v>91</v>
      </c>
      <c r="B24" s="47">
        <v>1937727</v>
      </c>
      <c r="C24" s="31">
        <v>1402</v>
      </c>
      <c r="D24" s="31">
        <v>32698</v>
      </c>
      <c r="E24" s="31">
        <v>13415</v>
      </c>
      <c r="F24" s="31">
        <v>21441</v>
      </c>
      <c r="G24" s="19"/>
      <c r="H24" s="295">
        <f>E24+D24+C24</f>
        <v>47515</v>
      </c>
      <c r="I24" s="296">
        <f>C24+D24+F24</f>
        <v>55541</v>
      </c>
    </row>
    <row r="25" spans="1:9" ht="12.75">
      <c r="A25" s="51" t="s">
        <v>92</v>
      </c>
      <c r="B25" s="47">
        <v>1947120</v>
      </c>
      <c r="C25" s="31">
        <v>1053</v>
      </c>
      <c r="D25" s="31">
        <v>58607</v>
      </c>
      <c r="E25" s="31">
        <v>11127</v>
      </c>
      <c r="F25" s="31">
        <v>18082</v>
      </c>
      <c r="G25" s="19"/>
      <c r="H25" s="295">
        <f>E25+D25+C25</f>
        <v>70787</v>
      </c>
      <c r="I25" s="296">
        <f>C25+D25+F25</f>
        <v>77742</v>
      </c>
    </row>
    <row r="26" spans="1:9" ht="12.75">
      <c r="A26" s="51" t="s">
        <v>93</v>
      </c>
      <c r="B26" s="47">
        <v>2051015</v>
      </c>
      <c r="C26" s="31">
        <v>825</v>
      </c>
      <c r="D26" s="31">
        <v>42122</v>
      </c>
      <c r="E26" s="31">
        <v>15955</v>
      </c>
      <c r="F26" s="31">
        <v>21582</v>
      </c>
      <c r="G26" s="19"/>
      <c r="H26" s="295">
        <f>E26+D26+C26</f>
        <v>58902</v>
      </c>
      <c r="I26" s="296">
        <f>C26+D26+F26</f>
        <v>64529</v>
      </c>
    </row>
    <row r="27" spans="1:9" ht="12.75">
      <c r="A27" s="51" t="s">
        <v>94</v>
      </c>
      <c r="B27" s="47">
        <v>2073398</v>
      </c>
      <c r="C27" s="31">
        <v>933</v>
      </c>
      <c r="D27" s="31">
        <v>33357</v>
      </c>
      <c r="E27" s="31">
        <v>16075</v>
      </c>
      <c r="F27" s="31">
        <v>17251</v>
      </c>
      <c r="G27" s="19"/>
      <c r="H27" s="295">
        <f>E27+D27+C27</f>
        <v>50365</v>
      </c>
      <c r="I27" s="296">
        <f>C27+D27+F27</f>
        <v>51541</v>
      </c>
    </row>
    <row r="28" spans="1:9" ht="12.75">
      <c r="A28" s="51" t="s">
        <v>95</v>
      </c>
      <c r="B28" s="47">
        <v>2093016</v>
      </c>
      <c r="C28" s="31">
        <v>560</v>
      </c>
      <c r="D28" s="31">
        <v>22218</v>
      </c>
      <c r="E28" s="31">
        <v>22902</v>
      </c>
      <c r="F28" s="31">
        <v>17694</v>
      </c>
      <c r="G28" s="19"/>
      <c r="H28" s="295">
        <f>E28+D28+C28</f>
        <v>45680</v>
      </c>
      <c r="I28" s="296">
        <f>C28+D28+F28</f>
        <v>40472</v>
      </c>
    </row>
    <row r="29" spans="1:9" ht="12.75">
      <c r="A29" s="51" t="s">
        <v>96</v>
      </c>
      <c r="B29" s="47">
        <v>2137608</v>
      </c>
      <c r="C29" s="31">
        <v>652</v>
      </c>
      <c r="D29" s="31">
        <v>27510</v>
      </c>
      <c r="E29" s="31">
        <v>19234</v>
      </c>
      <c r="F29" s="31">
        <v>34095</v>
      </c>
      <c r="G29" s="19"/>
      <c r="H29" s="295">
        <f>E29+D29+C29</f>
        <v>47396</v>
      </c>
      <c r="I29" s="296">
        <f>C29+D29+F29</f>
        <v>62257</v>
      </c>
    </row>
    <row r="30" spans="1:9" ht="12.75">
      <c r="A30" s="51" t="s">
        <v>97</v>
      </c>
      <c r="B30" s="47">
        <v>2094334</v>
      </c>
      <c r="C30" s="31">
        <v>666</v>
      </c>
      <c r="D30" s="31">
        <v>37317</v>
      </c>
      <c r="E30" s="31">
        <v>19228</v>
      </c>
      <c r="F30" s="31">
        <v>37016</v>
      </c>
      <c r="G30" s="19"/>
      <c r="H30" s="295">
        <f>E30+D30+C30</f>
        <v>57211</v>
      </c>
      <c r="I30" s="296">
        <f>C30+D30+F30</f>
        <v>74999</v>
      </c>
    </row>
    <row r="31" spans="1:9" ht="12.75">
      <c r="A31" s="51" t="s">
        <v>98</v>
      </c>
      <c r="B31" s="47">
        <v>1921851</v>
      </c>
      <c r="C31" s="31">
        <v>1700</v>
      </c>
      <c r="D31" s="31">
        <v>33280</v>
      </c>
      <c r="E31" s="31">
        <v>25973</v>
      </c>
      <c r="F31" s="31">
        <v>43774</v>
      </c>
      <c r="G31" s="19"/>
      <c r="H31" s="295">
        <f>E31+D31+C31</f>
        <v>60953</v>
      </c>
      <c r="I31" s="296">
        <f>C31+D31+F31</f>
        <v>78754</v>
      </c>
    </row>
    <row r="32" spans="1:9" ht="12.75">
      <c r="A32" s="51" t="s">
        <v>99</v>
      </c>
      <c r="B32" s="47">
        <v>1870219</v>
      </c>
      <c r="C32" s="31">
        <v>1039</v>
      </c>
      <c r="D32" s="31">
        <v>44654</v>
      </c>
      <c r="E32" s="31">
        <v>30715</v>
      </c>
      <c r="F32" s="31">
        <v>44962</v>
      </c>
      <c r="G32" s="19"/>
      <c r="H32" s="295">
        <f>E32+D32+C32</f>
        <v>76408</v>
      </c>
      <c r="I32" s="296">
        <f>C32+D32+F32</f>
        <v>90655</v>
      </c>
    </row>
    <row r="33" spans="1:9" ht="12.75">
      <c r="A33" s="51" t="s">
        <v>100</v>
      </c>
      <c r="B33" s="47">
        <v>1854160</v>
      </c>
      <c r="C33" s="31">
        <v>930</v>
      </c>
      <c r="D33" s="31">
        <v>60202</v>
      </c>
      <c r="E33" s="31">
        <v>34236</v>
      </c>
      <c r="F33" s="31">
        <v>63306</v>
      </c>
      <c r="G33" s="19"/>
      <c r="H33" s="295">
        <f>E33+D33+C33</f>
        <v>95368</v>
      </c>
      <c r="I33" s="296">
        <f>C33+D33+F33</f>
        <v>124438</v>
      </c>
    </row>
    <row r="34" spans="1:9" ht="12.75">
      <c r="A34" s="51" t="s">
        <v>101</v>
      </c>
      <c r="B34" s="47">
        <v>2002547</v>
      </c>
      <c r="C34" s="31">
        <v>1615</v>
      </c>
      <c r="D34" s="31">
        <v>59806</v>
      </c>
      <c r="E34" s="31">
        <v>35447</v>
      </c>
      <c r="F34" s="31">
        <v>64757</v>
      </c>
      <c r="G34" s="19"/>
      <c r="H34" s="295">
        <f>E34+D34+C34</f>
        <v>96868</v>
      </c>
      <c r="I34" s="296">
        <f>C34+D34+F34</f>
        <v>126178</v>
      </c>
    </row>
    <row r="35" spans="1:9" ht="12.75">
      <c r="A35" s="51" t="s">
        <v>102</v>
      </c>
      <c r="B35" s="47">
        <v>2103494</v>
      </c>
      <c r="C35" s="31">
        <v>1979</v>
      </c>
      <c r="D35" s="31">
        <v>58682</v>
      </c>
      <c r="E35" s="31">
        <v>32327</v>
      </c>
      <c r="F35" s="31">
        <v>59150</v>
      </c>
      <c r="G35" s="19"/>
      <c r="H35" s="295">
        <f>E35+D35+C35</f>
        <v>92988</v>
      </c>
      <c r="I35" s="296">
        <f>C35+D35+F35</f>
        <v>119811</v>
      </c>
    </row>
    <row r="36" spans="1:9" ht="12.75">
      <c r="A36" s="51" t="s">
        <v>103</v>
      </c>
      <c r="B36" s="47">
        <v>2188731</v>
      </c>
      <c r="C36" s="31">
        <v>1998</v>
      </c>
      <c r="D36" s="31">
        <v>53934</v>
      </c>
      <c r="E36" s="31">
        <v>39184</v>
      </c>
      <c r="F36" s="31">
        <v>71047</v>
      </c>
      <c r="G36" s="19"/>
      <c r="H36" s="295">
        <f>E36+D36+C36</f>
        <v>95116</v>
      </c>
      <c r="I36" s="296">
        <f>C36+D36+F36</f>
        <v>126979</v>
      </c>
    </row>
    <row r="37" spans="1:9" ht="12.75">
      <c r="A37" s="51" t="s">
        <v>104</v>
      </c>
      <c r="B37" s="47">
        <v>2424049</v>
      </c>
      <c r="C37" s="31">
        <v>2045</v>
      </c>
      <c r="D37" s="31">
        <v>64186</v>
      </c>
      <c r="E37" s="31">
        <v>29749</v>
      </c>
      <c r="F37" s="31">
        <v>52759</v>
      </c>
      <c r="G37" s="19"/>
      <c r="H37" s="295">
        <f>E37+D37+C37</f>
        <v>95980</v>
      </c>
      <c r="I37" s="296">
        <f>C37+D37+F37</f>
        <v>118990</v>
      </c>
    </row>
    <row r="38" spans="1:9" ht="12.75">
      <c r="A38" s="51" t="s">
        <v>105</v>
      </c>
      <c r="B38" s="47">
        <v>2436656</v>
      </c>
      <c r="C38" s="31">
        <v>1651</v>
      </c>
      <c r="D38" s="31">
        <v>47875</v>
      </c>
      <c r="E38" s="31">
        <v>71848</v>
      </c>
      <c r="F38" s="31">
        <v>136501</v>
      </c>
      <c r="G38" s="19"/>
      <c r="H38" s="295">
        <f>E38+D38+C38</f>
        <v>121374</v>
      </c>
      <c r="I38" s="296">
        <f>C38+D38+F38</f>
        <v>186027</v>
      </c>
    </row>
    <row r="39" spans="1:9" ht="12.75">
      <c r="A39" s="46">
        <v>2002</v>
      </c>
      <c r="B39" s="47">
        <v>2420641</v>
      </c>
      <c r="C39" s="31">
        <v>1017</v>
      </c>
      <c r="D39" s="31">
        <v>36321</v>
      </c>
      <c r="E39" s="31">
        <v>62738</v>
      </c>
      <c r="F39" s="31">
        <v>111711</v>
      </c>
      <c r="G39" s="19"/>
      <c r="H39" s="295">
        <f>E39+D39+C39</f>
        <v>100076</v>
      </c>
      <c r="I39" s="296">
        <f>C39+D39+F39</f>
        <v>149049</v>
      </c>
    </row>
    <row r="40" spans="1:9" ht="12.75">
      <c r="A40" s="46">
        <v>2003</v>
      </c>
      <c r="B40" s="47">
        <v>2453891</v>
      </c>
      <c r="C40" s="31">
        <v>1051</v>
      </c>
      <c r="D40" s="31">
        <v>45761</v>
      </c>
      <c r="E40" s="31">
        <v>27679</v>
      </c>
      <c r="F40" s="31">
        <v>44491</v>
      </c>
      <c r="G40" s="19"/>
      <c r="H40" s="295">
        <f>E40+D40+C40</f>
        <v>74491</v>
      </c>
      <c r="I40" s="296">
        <f>C40+D40+F40</f>
        <v>91303</v>
      </c>
    </row>
    <row r="41" spans="1:9" ht="12.75">
      <c r="A41" s="67">
        <v>2004</v>
      </c>
      <c r="B41" s="47">
        <v>2438614</v>
      </c>
      <c r="C41" s="31">
        <v>1059</v>
      </c>
      <c r="D41" s="31">
        <v>53989</v>
      </c>
      <c r="E41" s="31">
        <v>25803</v>
      </c>
      <c r="F41" s="31">
        <v>38155</v>
      </c>
      <c r="G41" s="19"/>
      <c r="H41" s="295">
        <f>E41+D41+C41</f>
        <v>80851</v>
      </c>
      <c r="I41" s="296">
        <f>C41+D41+F41</f>
        <v>93203</v>
      </c>
    </row>
    <row r="42" spans="1:9" ht="12.75">
      <c r="A42" s="67">
        <v>2005</v>
      </c>
      <c r="B42" s="47">
        <v>2329901</v>
      </c>
      <c r="C42" s="31">
        <v>645</v>
      </c>
      <c r="D42" s="31">
        <v>77197</v>
      </c>
      <c r="E42" s="31">
        <v>23634</v>
      </c>
      <c r="F42" s="31">
        <v>31689</v>
      </c>
      <c r="G42" s="19"/>
      <c r="H42" s="295">
        <f>E42+D42+C42</f>
        <v>101476</v>
      </c>
      <c r="I42" s="296">
        <f>C42+D42+F42</f>
        <v>109531</v>
      </c>
    </row>
    <row r="43" spans="1:9" ht="13.5" thickBot="1">
      <c r="A43" s="54"/>
      <c r="B43" s="55"/>
      <c r="C43" s="54"/>
      <c r="D43" s="54"/>
      <c r="E43" s="54"/>
      <c r="F43" s="54"/>
      <c r="G43" s="278"/>
      <c r="H43" s="54"/>
      <c r="I43" s="54"/>
    </row>
    <row r="44" spans="1:9" ht="12.75">
      <c r="A44" s="22"/>
      <c r="B44" s="57"/>
      <c r="C44" s="22"/>
      <c r="D44" s="22"/>
      <c r="E44" s="22"/>
      <c r="F44" s="22"/>
      <c r="G44" s="19"/>
      <c r="H44" s="101"/>
      <c r="I44" s="101"/>
    </row>
    <row r="45" spans="1:9" ht="12.75">
      <c r="A45" s="19"/>
      <c r="B45" s="19"/>
      <c r="C45" s="22"/>
      <c r="D45" s="22"/>
      <c r="E45" s="22"/>
      <c r="F45" s="22"/>
      <c r="G45" s="19"/>
      <c r="H45" s="101"/>
      <c r="I45" s="101"/>
    </row>
    <row r="46" spans="1:9" ht="12.75">
      <c r="A46" s="19"/>
      <c r="B46" s="295"/>
      <c r="C46" s="295"/>
      <c r="D46" s="295"/>
      <c r="E46" s="295"/>
      <c r="F46" s="22"/>
      <c r="G46" s="19"/>
      <c r="H46" s="101"/>
      <c r="I46" s="101"/>
    </row>
    <row r="47" spans="1:9" ht="12.75">
      <c r="A47" s="19"/>
      <c r="B47" s="19"/>
      <c r="C47" s="22"/>
      <c r="D47" s="22"/>
      <c r="E47" s="22"/>
      <c r="F47" s="22"/>
      <c r="G47" s="19"/>
      <c r="H47" s="101"/>
      <c r="I47" s="101"/>
    </row>
    <row r="48" spans="1:9" ht="12.75">
      <c r="A48" s="19"/>
      <c r="B48" s="19"/>
      <c r="C48" s="22"/>
      <c r="D48" s="22"/>
      <c r="E48" s="22"/>
      <c r="F48" s="22"/>
      <c r="G48" s="19"/>
      <c r="H48" s="101"/>
      <c r="I48" s="101"/>
    </row>
    <row r="49" spans="1:9" ht="12.75">
      <c r="A49" s="19"/>
      <c r="B49" s="19"/>
      <c r="C49" s="22"/>
      <c r="D49" s="22"/>
      <c r="E49" s="22"/>
      <c r="F49" s="22"/>
      <c r="G49" s="19"/>
      <c r="H49" s="101"/>
      <c r="I49" s="101"/>
    </row>
    <row r="50" spans="1:9" ht="12.75">
      <c r="A50" s="19"/>
      <c r="B50" s="19"/>
      <c r="C50" s="22"/>
      <c r="D50" s="22"/>
      <c r="E50" s="22"/>
      <c r="F50" s="22"/>
      <c r="G50" s="19"/>
      <c r="H50" s="101"/>
      <c r="I50" s="101"/>
    </row>
    <row r="51" spans="1:9" ht="12.75">
      <c r="A51" s="19"/>
      <c r="B51" s="19"/>
      <c r="C51" s="22"/>
      <c r="D51" s="22"/>
      <c r="E51" s="22"/>
      <c r="F51" s="22"/>
      <c r="G51" s="19"/>
      <c r="H51" s="101"/>
      <c r="I51" s="101"/>
    </row>
    <row r="52" spans="1:9" ht="12.75">
      <c r="A52" s="19"/>
      <c r="B52" s="19"/>
      <c r="C52" s="22"/>
      <c r="D52" s="22"/>
      <c r="E52" s="22"/>
      <c r="F52" s="22"/>
      <c r="G52" s="19"/>
      <c r="H52" s="101"/>
      <c r="I52" s="101"/>
    </row>
    <row r="53" spans="1:9" ht="12.75">
      <c r="A53" s="19"/>
      <c r="B53" s="19"/>
      <c r="C53" s="22"/>
      <c r="D53" s="22"/>
      <c r="E53" s="22"/>
      <c r="F53" s="22"/>
      <c r="G53" s="19"/>
      <c r="H53" s="101"/>
      <c r="I53" s="101"/>
    </row>
    <row r="54" spans="1:9" ht="12.75">
      <c r="A54" s="19"/>
      <c r="B54" s="19"/>
      <c r="C54" s="22"/>
      <c r="D54" s="22"/>
      <c r="E54" s="22"/>
      <c r="F54" s="22"/>
      <c r="G54" s="19"/>
      <c r="H54" s="101"/>
      <c r="I54" s="101"/>
    </row>
  </sheetData>
  <mergeCells count="2">
    <mergeCell ref="E4:F4"/>
    <mergeCell ref="E5:F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H28" sqref="H28"/>
    </sheetView>
  </sheetViews>
  <sheetFormatPr defaultColWidth="9.00390625" defaultRowHeight="12.75"/>
  <cols>
    <col min="2" max="2" width="15.75390625" style="0" customWidth="1"/>
    <col min="3" max="3" width="16.125" style="0" customWidth="1"/>
    <col min="4" max="4" width="16.75390625" style="0" customWidth="1"/>
  </cols>
  <sheetData>
    <row r="1" spans="1:9" ht="12.75">
      <c r="A1" s="297" t="s">
        <v>220</v>
      </c>
      <c r="B1" s="84" t="s">
        <v>221</v>
      </c>
      <c r="C1" s="84"/>
      <c r="D1" s="84"/>
      <c r="E1" s="84"/>
      <c r="F1" s="84"/>
      <c r="G1" s="298"/>
      <c r="H1" s="79"/>
      <c r="I1" s="79"/>
    </row>
    <row r="2" spans="1:9" ht="12.75">
      <c r="A2" s="299"/>
      <c r="B2" s="158" t="s">
        <v>222</v>
      </c>
      <c r="C2" s="158"/>
      <c r="D2" s="158"/>
      <c r="E2" s="158"/>
      <c r="F2" s="158"/>
      <c r="G2" s="79"/>
      <c r="H2" s="79"/>
      <c r="I2" s="79"/>
    </row>
    <row r="3" spans="1:9" ht="13.5" thickBot="1">
      <c r="A3" s="23"/>
      <c r="B3" s="24"/>
      <c r="C3" s="134"/>
      <c r="D3" s="134"/>
      <c r="E3" s="135"/>
      <c r="F3" s="134"/>
      <c r="G3" s="134"/>
      <c r="H3" s="134"/>
      <c r="I3" s="134"/>
    </row>
    <row r="4" spans="1:9" ht="12.75">
      <c r="A4" s="300"/>
      <c r="B4" s="37" t="s">
        <v>67</v>
      </c>
      <c r="C4" s="301"/>
      <c r="D4" s="301"/>
      <c r="E4" s="313" t="s">
        <v>223</v>
      </c>
      <c r="F4" s="313"/>
      <c r="G4" s="302"/>
      <c r="H4" s="288" t="s">
        <v>69</v>
      </c>
      <c r="I4" s="288"/>
    </row>
    <row r="5" spans="1:9" ht="12.75">
      <c r="A5" s="302" t="s">
        <v>66</v>
      </c>
      <c r="B5" s="37" t="s">
        <v>70</v>
      </c>
      <c r="C5" s="288" t="s">
        <v>214</v>
      </c>
      <c r="D5" s="288" t="s">
        <v>215</v>
      </c>
      <c r="E5" s="290" t="s">
        <v>224</v>
      </c>
      <c r="F5" s="290"/>
      <c r="G5" s="288"/>
      <c r="H5" s="290" t="s">
        <v>72</v>
      </c>
      <c r="I5" s="290"/>
    </row>
    <row r="6" spans="1:9" ht="12.75">
      <c r="A6" s="303" t="s">
        <v>73</v>
      </c>
      <c r="B6" s="33" t="s">
        <v>74</v>
      </c>
      <c r="C6" s="289" t="s">
        <v>225</v>
      </c>
      <c r="D6" s="304" t="s">
        <v>219</v>
      </c>
      <c r="E6" s="201" t="s">
        <v>77</v>
      </c>
      <c r="F6" s="201" t="s">
        <v>226</v>
      </c>
      <c r="G6" s="300"/>
      <c r="H6" s="201" t="s">
        <v>77</v>
      </c>
      <c r="I6" s="201" t="s">
        <v>216</v>
      </c>
    </row>
    <row r="7" spans="1:9" ht="13.5" thickBot="1">
      <c r="A7" s="203"/>
      <c r="B7" s="42" t="s">
        <v>217</v>
      </c>
      <c r="C7" s="305"/>
      <c r="D7" s="305"/>
      <c r="E7" s="203" t="s">
        <v>83</v>
      </c>
      <c r="F7" s="305" t="s">
        <v>227</v>
      </c>
      <c r="G7" s="305"/>
      <c r="H7" s="203" t="s">
        <v>83</v>
      </c>
      <c r="I7" s="203" t="s">
        <v>85</v>
      </c>
    </row>
    <row r="8" spans="1:9" ht="12.75">
      <c r="A8" s="44"/>
      <c r="B8" s="44"/>
      <c r="C8" s="44"/>
      <c r="D8" s="44"/>
      <c r="E8" s="44"/>
      <c r="F8" s="44"/>
      <c r="G8" s="293"/>
      <c r="H8" s="294"/>
      <c r="I8" s="294"/>
    </row>
    <row r="9" spans="1:9" ht="12.75">
      <c r="A9" s="46">
        <v>1995</v>
      </c>
      <c r="B9" s="47">
        <v>799132</v>
      </c>
      <c r="C9" s="31">
        <v>180</v>
      </c>
      <c r="D9" s="31">
        <v>1125</v>
      </c>
      <c r="E9" s="31">
        <v>2988</v>
      </c>
      <c r="F9" s="31">
        <v>4797</v>
      </c>
      <c r="G9" s="19"/>
      <c r="H9" s="295">
        <f>E9+D9+C9</f>
        <v>4293</v>
      </c>
      <c r="I9" s="296">
        <f>C9+D9+F9</f>
        <v>6102</v>
      </c>
    </row>
    <row r="10" spans="1:9" ht="12.75">
      <c r="A10" s="46">
        <v>1996</v>
      </c>
      <c r="B10" s="47">
        <v>796805</v>
      </c>
      <c r="C10" s="31">
        <v>174</v>
      </c>
      <c r="D10" s="31">
        <v>898</v>
      </c>
      <c r="E10" s="31">
        <v>4527</v>
      </c>
      <c r="F10" s="31">
        <v>5599</v>
      </c>
      <c r="G10" s="19"/>
      <c r="H10" s="295">
        <f>E10+D10+C10</f>
        <v>5599</v>
      </c>
      <c r="I10" s="296">
        <f>C10+D10+F10</f>
        <v>6671</v>
      </c>
    </row>
    <row r="11" spans="1:9" ht="12.75">
      <c r="A11" s="46">
        <v>1997</v>
      </c>
      <c r="B11" s="47">
        <v>802343</v>
      </c>
      <c r="C11" s="31">
        <v>399</v>
      </c>
      <c r="D11" s="31">
        <v>944</v>
      </c>
      <c r="E11" s="31">
        <v>5467</v>
      </c>
      <c r="F11" s="31">
        <v>9322</v>
      </c>
      <c r="G11" s="19"/>
      <c r="H11" s="295">
        <f>E11+D11+C11</f>
        <v>6810</v>
      </c>
      <c r="I11" s="296">
        <f>C11+D11+F11</f>
        <v>10665</v>
      </c>
    </row>
    <row r="12" spans="1:9" ht="12.75">
      <c r="A12" s="46">
        <v>1998</v>
      </c>
      <c r="B12" s="47">
        <v>805005</v>
      </c>
      <c r="C12" s="31">
        <v>357</v>
      </c>
      <c r="D12" s="31">
        <v>1065</v>
      </c>
      <c r="E12" s="31">
        <v>5456</v>
      </c>
      <c r="F12" s="31">
        <v>8828</v>
      </c>
      <c r="G12" s="19"/>
      <c r="H12" s="295">
        <f>E12+D12+C12</f>
        <v>6878</v>
      </c>
      <c r="I12" s="296">
        <f>C12+D12+F12</f>
        <v>10250</v>
      </c>
    </row>
    <row r="13" spans="1:9" ht="12.75">
      <c r="A13" s="46">
        <v>1999</v>
      </c>
      <c r="B13" s="47">
        <v>875888</v>
      </c>
      <c r="C13" s="31">
        <v>261</v>
      </c>
      <c r="D13" s="31">
        <v>3724</v>
      </c>
      <c r="E13" s="31">
        <v>5056</v>
      </c>
      <c r="F13" s="31">
        <v>8503</v>
      </c>
      <c r="G13" s="19"/>
      <c r="H13" s="295">
        <f>E13+D13+C13</f>
        <v>9041</v>
      </c>
      <c r="I13" s="296">
        <f>C13+D13+F13</f>
        <v>12488</v>
      </c>
    </row>
    <row r="14" spans="1:9" ht="12.75">
      <c r="A14" s="46">
        <v>2000</v>
      </c>
      <c r="B14" s="47">
        <v>888645</v>
      </c>
      <c r="C14" s="31">
        <v>397</v>
      </c>
      <c r="D14" s="31">
        <v>35920</v>
      </c>
      <c r="E14" s="31">
        <v>7196</v>
      </c>
      <c r="F14" s="31">
        <v>12005</v>
      </c>
      <c r="G14" s="19"/>
      <c r="H14" s="295">
        <f>E14+D14+C14</f>
        <v>43513</v>
      </c>
      <c r="I14" s="296">
        <f>C14+D14+F14</f>
        <v>48322</v>
      </c>
    </row>
    <row r="15" spans="1:9" ht="12.75">
      <c r="A15" s="46">
        <v>2001</v>
      </c>
      <c r="B15" s="47">
        <v>899999</v>
      </c>
      <c r="C15" s="31">
        <v>251</v>
      </c>
      <c r="D15" s="31">
        <v>20647</v>
      </c>
      <c r="E15" s="31">
        <v>5737</v>
      </c>
      <c r="F15" s="31">
        <v>9762</v>
      </c>
      <c r="G15" s="19"/>
      <c r="H15" s="295">
        <f>E15+D15+C15</f>
        <v>26635</v>
      </c>
      <c r="I15" s="296">
        <f>C15+D15+F15</f>
        <v>30660</v>
      </c>
    </row>
    <row r="16" spans="1:9" ht="12.75">
      <c r="A16" s="46">
        <v>2002</v>
      </c>
      <c r="B16" s="47">
        <v>900691</v>
      </c>
      <c r="C16" s="31">
        <v>437</v>
      </c>
      <c r="D16" s="31">
        <v>26272</v>
      </c>
      <c r="E16" s="31">
        <v>11839</v>
      </c>
      <c r="F16" s="31">
        <v>19769</v>
      </c>
      <c r="G16" s="19"/>
      <c r="H16" s="295">
        <f>E16+D16+C16</f>
        <v>38548</v>
      </c>
      <c r="I16" s="296">
        <f>C16+D16+F16</f>
        <v>46478</v>
      </c>
    </row>
    <row r="17" spans="1:9" ht="12.75">
      <c r="A17" s="46">
        <v>2003</v>
      </c>
      <c r="B17" s="47">
        <v>933967</v>
      </c>
      <c r="C17" s="31">
        <v>285</v>
      </c>
      <c r="D17" s="31">
        <v>25131</v>
      </c>
      <c r="E17" s="31">
        <v>5424</v>
      </c>
      <c r="F17" s="31">
        <v>7956</v>
      </c>
      <c r="G17" s="19"/>
      <c r="H17" s="295">
        <f>E17+D17+C17</f>
        <v>30840</v>
      </c>
      <c r="I17" s="296">
        <f>C17+D17+F17</f>
        <v>33372</v>
      </c>
    </row>
    <row r="18" spans="1:9" ht="12.75">
      <c r="A18" s="46">
        <v>2004</v>
      </c>
      <c r="B18" s="47">
        <v>1009935</v>
      </c>
      <c r="C18" s="31">
        <v>388</v>
      </c>
      <c r="D18" s="31">
        <v>21937</v>
      </c>
      <c r="E18" s="31">
        <v>6455</v>
      </c>
      <c r="F18" s="31">
        <v>9631</v>
      </c>
      <c r="G18" s="19"/>
      <c r="H18" s="295">
        <f>E18+D18+C18</f>
        <v>28780</v>
      </c>
      <c r="I18" s="296">
        <f>C18+D18+F18</f>
        <v>31956</v>
      </c>
    </row>
    <row r="19" spans="1:9" ht="12.75">
      <c r="A19" s="46">
        <v>2005</v>
      </c>
      <c r="B19" s="47">
        <v>1024471</v>
      </c>
      <c r="C19" s="31">
        <v>184</v>
      </c>
      <c r="D19" s="31">
        <v>14425</v>
      </c>
      <c r="E19" s="31">
        <v>7509</v>
      </c>
      <c r="F19" s="31">
        <v>8704</v>
      </c>
      <c r="G19" s="19"/>
      <c r="H19" s="295">
        <f>E19+D19+C19</f>
        <v>22118</v>
      </c>
      <c r="I19" s="296">
        <f>C19+D19+F19</f>
        <v>23313</v>
      </c>
    </row>
    <row r="20" spans="1:9" ht="13.5" thickBot="1">
      <c r="A20" s="62"/>
      <c r="B20" s="63"/>
      <c r="C20" s="65"/>
      <c r="D20" s="65"/>
      <c r="E20" s="65"/>
      <c r="F20" s="65"/>
      <c r="G20" s="278"/>
      <c r="H20" s="307"/>
      <c r="I20" s="308"/>
    </row>
    <row r="21" spans="1:9" ht="12.75">
      <c r="A21" s="67"/>
      <c r="B21" s="47"/>
      <c r="C21" s="31"/>
      <c r="D21" s="31"/>
      <c r="E21" s="31"/>
      <c r="F21" s="31"/>
      <c r="G21" s="19"/>
      <c r="H21" s="295"/>
      <c r="I21" s="296"/>
    </row>
    <row r="22" spans="1:9" ht="12.75">
      <c r="A22" s="67"/>
      <c r="B22" s="68"/>
      <c r="C22" s="70"/>
      <c r="D22" s="70"/>
      <c r="E22" s="70"/>
      <c r="F22" s="70"/>
      <c r="G22" s="53"/>
      <c r="H22" s="309"/>
      <c r="I22" s="310"/>
    </row>
    <row r="23" spans="1:9" ht="12.75">
      <c r="A23" s="67"/>
      <c r="B23" s="68"/>
      <c r="C23" s="70"/>
      <c r="D23" s="70"/>
      <c r="E23" s="70"/>
      <c r="F23" s="70"/>
      <c r="G23" s="53"/>
      <c r="H23" s="309"/>
      <c r="I23" s="310"/>
    </row>
    <row r="24" spans="1:9" ht="12.75">
      <c r="A24" s="67"/>
      <c r="B24" s="68"/>
      <c r="C24" s="70"/>
      <c r="D24" s="70"/>
      <c r="E24" s="70"/>
      <c r="F24" s="70"/>
      <c r="G24" s="53"/>
      <c r="H24" s="309"/>
      <c r="I24" s="310"/>
    </row>
    <row r="25" spans="1:9" ht="12.75">
      <c r="A25" s="67"/>
      <c r="B25" s="68"/>
      <c r="C25" s="70"/>
      <c r="D25" s="70"/>
      <c r="E25" s="70"/>
      <c r="F25" s="70"/>
      <c r="G25" s="53"/>
      <c r="H25" s="309"/>
      <c r="I25" s="310"/>
    </row>
    <row r="26" spans="1:9" ht="12.75">
      <c r="A26" s="67"/>
      <c r="B26" s="68"/>
      <c r="C26" s="70"/>
      <c r="D26" s="70"/>
      <c r="E26" s="70"/>
      <c r="F26" s="70"/>
      <c r="G26" s="53"/>
      <c r="H26" s="309"/>
      <c r="I26" s="310"/>
    </row>
    <row r="27" spans="1:9" ht="12.75">
      <c r="A27" s="67"/>
      <c r="B27" s="68"/>
      <c r="C27" s="70"/>
      <c r="D27" s="70"/>
      <c r="E27" s="70"/>
      <c r="F27" s="70"/>
      <c r="G27" s="53"/>
      <c r="H27" s="309"/>
      <c r="I27" s="310"/>
    </row>
    <row r="28" spans="1:9" ht="12.75">
      <c r="A28" s="67"/>
      <c r="B28" s="68"/>
      <c r="C28" s="70"/>
      <c r="D28" s="70"/>
      <c r="E28" s="70"/>
      <c r="F28" s="70"/>
      <c r="G28" s="53"/>
      <c r="H28" s="309"/>
      <c r="I28" s="310"/>
    </row>
    <row r="29" spans="1:9" ht="12.75">
      <c r="A29" s="67"/>
      <c r="B29" s="68"/>
      <c r="C29" s="70"/>
      <c r="D29" s="70"/>
      <c r="E29" s="70"/>
      <c r="F29" s="70"/>
      <c r="G29" s="53"/>
      <c r="H29" s="309"/>
      <c r="I29" s="310"/>
    </row>
    <row r="30" spans="1:9" ht="12.75">
      <c r="A30" s="67"/>
      <c r="B30" s="68"/>
      <c r="C30" s="70"/>
      <c r="D30" s="70"/>
      <c r="E30" s="70"/>
      <c r="F30" s="70"/>
      <c r="G30" s="53"/>
      <c r="H30" s="309"/>
      <c r="I30" s="310"/>
    </row>
    <row r="31" spans="1:9" ht="12.75">
      <c r="A31" s="67"/>
      <c r="B31" s="68"/>
      <c r="C31" s="70"/>
      <c r="D31" s="70"/>
      <c r="E31" s="70"/>
      <c r="F31" s="70"/>
      <c r="G31" s="53"/>
      <c r="H31" s="309"/>
      <c r="I31" s="310"/>
    </row>
    <row r="32" spans="1:9" ht="12.75">
      <c r="A32" s="67"/>
      <c r="B32" s="68"/>
      <c r="C32" s="70"/>
      <c r="D32" s="70"/>
      <c r="E32" s="70"/>
      <c r="F32" s="70"/>
      <c r="G32" s="53"/>
      <c r="H32" s="309"/>
      <c r="I32" s="310"/>
    </row>
    <row r="33" spans="1:9" ht="12.75">
      <c r="A33" s="311"/>
      <c r="B33" s="312"/>
      <c r="C33" s="312"/>
      <c r="D33" s="312"/>
      <c r="E33" s="312"/>
      <c r="F33" s="312"/>
      <c r="G33" s="312"/>
      <c r="H33" s="312"/>
      <c r="I33" s="312"/>
    </row>
    <row r="34" spans="1:9" ht="12.75">
      <c r="A34" s="311"/>
      <c r="B34" s="312"/>
      <c r="C34" s="312"/>
      <c r="D34" s="312"/>
      <c r="E34" s="312"/>
      <c r="F34" s="312"/>
      <c r="G34" s="312"/>
      <c r="H34" s="312"/>
      <c r="I34" s="312"/>
    </row>
    <row r="35" spans="1:9" ht="12.75">
      <c r="A35" s="311"/>
      <c r="B35" s="312"/>
      <c r="C35" s="312"/>
      <c r="D35" s="312"/>
      <c r="E35" s="312"/>
      <c r="F35" s="312"/>
      <c r="G35" s="312"/>
      <c r="H35" s="312"/>
      <c r="I35" s="312"/>
    </row>
    <row r="36" spans="1:9" ht="12.75">
      <c r="A36" s="311"/>
      <c r="B36" s="312"/>
      <c r="C36" s="312"/>
      <c r="D36" s="312"/>
      <c r="E36" s="312"/>
      <c r="F36" s="312"/>
      <c r="G36" s="312"/>
      <c r="H36" s="312"/>
      <c r="I36" s="312"/>
    </row>
    <row r="37" spans="1:9" ht="12.75">
      <c r="A37" s="311"/>
      <c r="B37" s="312"/>
      <c r="C37" s="312"/>
      <c r="D37" s="312"/>
      <c r="E37" s="312"/>
      <c r="F37" s="312"/>
      <c r="G37" s="312"/>
      <c r="H37" s="312"/>
      <c r="I37" s="312"/>
    </row>
    <row r="38" spans="1:9" ht="12.75">
      <c r="A38" s="311"/>
      <c r="B38" s="312"/>
      <c r="C38" s="312"/>
      <c r="D38" s="312"/>
      <c r="E38" s="312"/>
      <c r="F38" s="312"/>
      <c r="G38" s="312"/>
      <c r="H38" s="312"/>
      <c r="I38" s="312"/>
    </row>
    <row r="39" spans="1:9" ht="12.75">
      <c r="A39" s="311"/>
      <c r="B39" s="312"/>
      <c r="C39" s="312"/>
      <c r="D39" s="312"/>
      <c r="E39" s="312"/>
      <c r="F39" s="312"/>
      <c r="G39" s="312"/>
      <c r="H39" s="312"/>
      <c r="I39" s="312"/>
    </row>
  </sheetData>
  <mergeCells count="1">
    <mergeCell ref="E4:F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L11" sqref="L11"/>
    </sheetView>
  </sheetViews>
  <sheetFormatPr defaultColWidth="9.00390625" defaultRowHeight="12.75"/>
  <cols>
    <col min="5" max="5" width="16.25390625" style="0" customWidth="1"/>
    <col min="10" max="10" width="15.00390625" style="0" customWidth="1"/>
  </cols>
  <sheetData>
    <row r="1" spans="1:10" ht="12.75">
      <c r="A1" s="28" t="s">
        <v>38</v>
      </c>
      <c r="B1" s="18" t="s">
        <v>228</v>
      </c>
      <c r="C1" s="18"/>
      <c r="D1" s="18"/>
      <c r="E1" s="18"/>
      <c r="F1" s="18"/>
      <c r="G1" s="18"/>
      <c r="H1" s="18"/>
      <c r="I1" s="2"/>
      <c r="J1" s="2"/>
    </row>
    <row r="2" spans="1:10" ht="12.75">
      <c r="A2" s="2"/>
      <c r="B2" s="19" t="s">
        <v>229</v>
      </c>
      <c r="C2" s="19"/>
      <c r="D2" s="19"/>
      <c r="E2" s="19"/>
      <c r="F2" s="19"/>
      <c r="G2" s="19"/>
      <c r="H2" s="28"/>
      <c r="I2" s="28"/>
      <c r="J2" s="28"/>
    </row>
    <row r="3" spans="1:11" ht="13.5" thickBot="1">
      <c r="A3" s="23"/>
      <c r="B3" s="24"/>
      <c r="C3" s="134"/>
      <c r="D3" s="134"/>
      <c r="E3" s="135"/>
      <c r="F3" s="134"/>
      <c r="G3" s="134"/>
      <c r="H3" s="134"/>
      <c r="I3" s="134"/>
      <c r="J3" s="134"/>
      <c r="K3" s="19"/>
    </row>
    <row r="4" spans="1:10" ht="13.5" thickBot="1">
      <c r="A4" s="314"/>
      <c r="B4" s="332" t="s">
        <v>230</v>
      </c>
      <c r="C4" s="332"/>
      <c r="D4" s="332"/>
      <c r="E4" s="332"/>
      <c r="F4" s="315"/>
      <c r="G4" s="316" t="s">
        <v>231</v>
      </c>
      <c r="H4" s="316"/>
      <c r="I4" s="316"/>
      <c r="J4" s="316"/>
    </row>
    <row r="5" spans="1:10" ht="24">
      <c r="A5" s="315" t="s">
        <v>66</v>
      </c>
      <c r="B5" s="201" t="s">
        <v>232</v>
      </c>
      <c r="C5" s="201" t="s">
        <v>233</v>
      </c>
      <c r="D5" s="201" t="s">
        <v>69</v>
      </c>
      <c r="E5" s="317" t="s">
        <v>234</v>
      </c>
      <c r="F5" s="201"/>
      <c r="G5" s="318" t="s">
        <v>232</v>
      </c>
      <c r="H5" s="318" t="s">
        <v>233</v>
      </c>
      <c r="I5" s="318" t="s">
        <v>69</v>
      </c>
      <c r="J5" s="318" t="s">
        <v>234</v>
      </c>
    </row>
    <row r="6" spans="1:10" ht="12.75">
      <c r="A6" s="315"/>
      <c r="B6" s="303" t="s">
        <v>235</v>
      </c>
      <c r="C6" s="303" t="s">
        <v>236</v>
      </c>
      <c r="D6" s="303" t="s">
        <v>72</v>
      </c>
      <c r="E6" s="303" t="s">
        <v>181</v>
      </c>
      <c r="F6" s="319"/>
      <c r="G6" s="320" t="s">
        <v>235</v>
      </c>
      <c r="H6" s="320" t="s">
        <v>236</v>
      </c>
      <c r="I6" s="320" t="s">
        <v>72</v>
      </c>
      <c r="J6" s="320" t="s">
        <v>181</v>
      </c>
    </row>
    <row r="7" spans="1:10" ht="13.5" thickBot="1">
      <c r="A7" s="321"/>
      <c r="B7" s="305"/>
      <c r="C7" s="305"/>
      <c r="D7" s="305"/>
      <c r="E7" s="203" t="s">
        <v>120</v>
      </c>
      <c r="F7" s="321"/>
      <c r="G7" s="322"/>
      <c r="H7" s="322"/>
      <c r="I7" s="322"/>
      <c r="J7" s="323" t="s">
        <v>120</v>
      </c>
    </row>
    <row r="8" spans="1:10" ht="12.75">
      <c r="A8" s="324"/>
      <c r="B8" s="324"/>
      <c r="C8" s="324"/>
      <c r="D8" s="324"/>
      <c r="E8" s="324"/>
      <c r="F8" s="324"/>
      <c r="G8" s="324"/>
      <c r="H8" s="324"/>
      <c r="I8" s="324"/>
      <c r="J8" s="324"/>
    </row>
    <row r="9" spans="1:10" ht="12.75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2.75">
      <c r="A10" s="46">
        <v>1978</v>
      </c>
      <c r="B10" s="245">
        <v>902154</v>
      </c>
      <c r="C10" s="247">
        <v>38191</v>
      </c>
      <c r="D10" s="247">
        <f>B10+C10</f>
        <v>940345</v>
      </c>
      <c r="E10" s="31"/>
      <c r="F10" s="31"/>
      <c r="G10" s="325"/>
      <c r="H10" s="246"/>
      <c r="I10" s="326"/>
      <c r="J10" s="250"/>
    </row>
    <row r="11" spans="1:10" ht="12.75">
      <c r="A11" s="46">
        <v>1979</v>
      </c>
      <c r="B11" s="245">
        <v>989986</v>
      </c>
      <c r="C11" s="247">
        <v>60026</v>
      </c>
      <c r="D11" s="247">
        <f>B11+C11</f>
        <v>1050012</v>
      </c>
      <c r="E11" s="327">
        <f>D11/D10*100-100</f>
        <v>11.66242177073309</v>
      </c>
      <c r="F11" s="328"/>
      <c r="G11" s="325"/>
      <c r="H11" s="246"/>
      <c r="I11" s="326"/>
      <c r="J11" s="250"/>
    </row>
    <row r="12" spans="1:10" ht="12.75">
      <c r="A12" s="46">
        <v>1980</v>
      </c>
      <c r="B12" s="245">
        <v>1018524</v>
      </c>
      <c r="C12" s="247">
        <v>81976</v>
      </c>
      <c r="D12" s="247">
        <f>B12+C12</f>
        <v>1100500</v>
      </c>
      <c r="E12" s="327">
        <f>D12/D11*100-100</f>
        <v>4.8083260000838095</v>
      </c>
      <c r="F12" s="328"/>
      <c r="G12" s="325"/>
      <c r="H12" s="246"/>
      <c r="I12" s="326"/>
      <c r="J12" s="250"/>
    </row>
    <row r="13" spans="1:10" ht="12.75">
      <c r="A13" s="46">
        <v>1981</v>
      </c>
      <c r="B13" s="245">
        <v>1064285</v>
      </c>
      <c r="C13" s="247">
        <v>90532</v>
      </c>
      <c r="D13" s="247">
        <f>B13+C13</f>
        <v>1154817</v>
      </c>
      <c r="E13" s="327">
        <f>D13/D12*100-100</f>
        <v>4.935665606542486</v>
      </c>
      <c r="F13" s="328"/>
      <c r="G13" s="325"/>
      <c r="H13" s="246"/>
      <c r="I13" s="326"/>
      <c r="J13" s="250"/>
    </row>
    <row r="14" spans="1:10" ht="12.75">
      <c r="A14" s="46">
        <v>1982</v>
      </c>
      <c r="B14" s="245">
        <v>1106183</v>
      </c>
      <c r="C14" s="247">
        <v>97620</v>
      </c>
      <c r="D14" s="247">
        <f>B14+C14</f>
        <v>1203803</v>
      </c>
      <c r="E14" s="327">
        <f>D14/D13*100-100</f>
        <v>4.241884211957398</v>
      </c>
      <c r="F14" s="328"/>
      <c r="G14" s="325"/>
      <c r="H14" s="246"/>
      <c r="I14" s="326"/>
      <c r="J14" s="250"/>
    </row>
    <row r="15" spans="1:10" ht="12.75">
      <c r="A15" s="46">
        <v>1983</v>
      </c>
      <c r="B15" s="245">
        <v>1286385</v>
      </c>
      <c r="C15" s="247">
        <v>114885</v>
      </c>
      <c r="D15" s="247">
        <f>B15+C15</f>
        <v>1401270</v>
      </c>
      <c r="E15" s="327">
        <f>D15/D14*100-100</f>
        <v>16.403597598610403</v>
      </c>
      <c r="F15" s="328"/>
      <c r="G15" s="325"/>
      <c r="H15" s="246"/>
      <c r="I15" s="326"/>
      <c r="J15" s="250"/>
    </row>
    <row r="16" spans="1:10" ht="12.75">
      <c r="A16" s="46">
        <v>1984</v>
      </c>
      <c r="B16" s="245">
        <v>1444975</v>
      </c>
      <c r="C16" s="247">
        <v>133306</v>
      </c>
      <c r="D16" s="247">
        <f>B16+C16</f>
        <v>1578281</v>
      </c>
      <c r="E16" s="327">
        <f>D16/D15*100-100</f>
        <v>12.632183661963793</v>
      </c>
      <c r="F16" s="328"/>
      <c r="G16" s="325"/>
      <c r="H16" s="246"/>
      <c r="I16" s="326"/>
      <c r="J16" s="250"/>
    </row>
    <row r="17" spans="1:10" ht="12.75">
      <c r="A17" s="46">
        <v>1985</v>
      </c>
      <c r="B17" s="245">
        <v>1527561</v>
      </c>
      <c r="C17" s="247">
        <v>154186</v>
      </c>
      <c r="D17" s="247">
        <f>B17+C17</f>
        <v>1681747</v>
      </c>
      <c r="E17" s="327">
        <f>D17/D16*100-100</f>
        <v>6.555613354022512</v>
      </c>
      <c r="F17" s="328"/>
      <c r="G17" s="245">
        <v>102911</v>
      </c>
      <c r="H17" s="247">
        <v>2652</v>
      </c>
      <c r="I17" s="247">
        <f>G17+H17</f>
        <v>105563</v>
      </c>
      <c r="J17" s="31"/>
    </row>
    <row r="18" spans="1:11" ht="12.75">
      <c r="A18" s="46">
        <v>1986</v>
      </c>
      <c r="B18" s="245">
        <v>1645665</v>
      </c>
      <c r="C18" s="247">
        <v>183054</v>
      </c>
      <c r="D18" s="247">
        <f>B18+C18</f>
        <v>1828719</v>
      </c>
      <c r="E18" s="327">
        <f>D18/D17*100-100</f>
        <v>8.739245558339022</v>
      </c>
      <c r="F18" s="328"/>
      <c r="G18" s="245">
        <v>284179</v>
      </c>
      <c r="H18" s="247">
        <v>7764</v>
      </c>
      <c r="I18" s="247">
        <f>G18+H18</f>
        <v>291943</v>
      </c>
      <c r="J18" s="327">
        <f>I18/I17*100-100</f>
        <v>176.5580743252844</v>
      </c>
      <c r="K18" s="329"/>
    </row>
    <row r="19" spans="1:11" ht="12.75">
      <c r="A19" s="46">
        <v>1987</v>
      </c>
      <c r="B19" s="48">
        <v>1731403</v>
      </c>
      <c r="C19" s="247">
        <v>206324</v>
      </c>
      <c r="D19" s="47">
        <f>B19+C19</f>
        <v>1937727</v>
      </c>
      <c r="E19" s="327">
        <f>D19/D18*100-100</f>
        <v>5.960893937231475</v>
      </c>
      <c r="F19" s="328"/>
      <c r="G19" s="48">
        <v>501105</v>
      </c>
      <c r="H19" s="247">
        <v>11950</v>
      </c>
      <c r="I19" s="47">
        <f>G19+H19</f>
        <v>513055</v>
      </c>
      <c r="J19" s="327">
        <f>I19/I18*100-100</f>
        <v>75.73807215792124</v>
      </c>
      <c r="K19" s="329"/>
    </row>
    <row r="20" spans="1:11" ht="12.75">
      <c r="A20" s="46">
        <v>1988</v>
      </c>
      <c r="B20" s="48">
        <v>1748771</v>
      </c>
      <c r="C20" s="247">
        <v>225349</v>
      </c>
      <c r="D20" s="47">
        <f>B20+C20</f>
        <v>1974120</v>
      </c>
      <c r="E20" s="327">
        <f>D20/D19*100-100</f>
        <v>1.8781283431567033</v>
      </c>
      <c r="F20" s="328"/>
      <c r="G20" s="48">
        <v>609994</v>
      </c>
      <c r="H20" s="247">
        <v>14534</v>
      </c>
      <c r="I20" s="47">
        <f>G20+H20</f>
        <v>624528</v>
      </c>
      <c r="J20" s="327">
        <f>I20/I19*100-100</f>
        <v>21.72730019198721</v>
      </c>
      <c r="K20" s="329"/>
    </row>
    <row r="21" spans="1:11" ht="12.75">
      <c r="A21" s="46">
        <v>1989</v>
      </c>
      <c r="B21" s="48">
        <v>1806959</v>
      </c>
      <c r="C21" s="247">
        <v>244056</v>
      </c>
      <c r="D21" s="47">
        <f>B21+C21</f>
        <v>2051015</v>
      </c>
      <c r="E21" s="327">
        <f>D21/D20*100-100</f>
        <v>3.8951532834883267</v>
      </c>
      <c r="F21" s="328"/>
      <c r="G21" s="48">
        <v>695664</v>
      </c>
      <c r="H21" s="247">
        <v>15385</v>
      </c>
      <c r="I21" s="47">
        <f>G21+H21</f>
        <v>711049</v>
      </c>
      <c r="J21" s="327">
        <f>I21/I20*100-100</f>
        <v>13.853822406681516</v>
      </c>
      <c r="K21" s="329"/>
    </row>
    <row r="22" spans="1:11" ht="12.75">
      <c r="A22" s="46">
        <v>1990</v>
      </c>
      <c r="B22" s="48">
        <v>1828814</v>
      </c>
      <c r="C22" s="47">
        <v>244584</v>
      </c>
      <c r="D22" s="47">
        <f>B22+C22</f>
        <v>2073398</v>
      </c>
      <c r="E22" s="327">
        <f>D22/D21*100-100</f>
        <v>1.0913133253535534</v>
      </c>
      <c r="F22" s="328"/>
      <c r="G22" s="48">
        <v>737148</v>
      </c>
      <c r="H22" s="47">
        <v>14927</v>
      </c>
      <c r="I22" s="47">
        <f>G22+H22</f>
        <v>752075</v>
      </c>
      <c r="J22" s="327">
        <f>I22/I21*100-100</f>
        <v>5.769785204676481</v>
      </c>
      <c r="K22" s="329"/>
    </row>
    <row r="23" spans="1:11" ht="12.75">
      <c r="A23" s="46">
        <v>1991</v>
      </c>
      <c r="B23" s="48">
        <v>1845698</v>
      </c>
      <c r="C23" s="47">
        <v>247318</v>
      </c>
      <c r="D23" s="31">
        <f>B23+C23</f>
        <v>2093016</v>
      </c>
      <c r="E23" s="327">
        <f>D23/D22*100-100</f>
        <v>0.9461762768170843</v>
      </c>
      <c r="F23" s="328"/>
      <c r="G23" s="48">
        <v>718229</v>
      </c>
      <c r="H23" s="47">
        <v>14297</v>
      </c>
      <c r="I23" s="31">
        <f>G23+H23</f>
        <v>732526</v>
      </c>
      <c r="J23" s="327">
        <f>I23/I22*100-100</f>
        <v>-2.5993418209620103</v>
      </c>
      <c r="K23" s="329"/>
    </row>
    <row r="24" spans="1:11" ht="12.75">
      <c r="A24" s="46">
        <v>1992</v>
      </c>
      <c r="B24" s="251">
        <v>1881120</v>
      </c>
      <c r="C24" s="330">
        <v>256488</v>
      </c>
      <c r="D24" s="31">
        <f>B24+C24</f>
        <v>2137608</v>
      </c>
      <c r="E24" s="327">
        <f>D24/D23*100-100</f>
        <v>2.130514052448703</v>
      </c>
      <c r="F24" s="328"/>
      <c r="G24" s="251">
        <v>738523</v>
      </c>
      <c r="H24" s="330">
        <v>14340</v>
      </c>
      <c r="I24" s="31">
        <f>G24+H24</f>
        <v>752863</v>
      </c>
      <c r="J24" s="327">
        <f>I24/I23*100-100</f>
        <v>2.776283708701129</v>
      </c>
      <c r="K24" s="329"/>
    </row>
    <row r="25" spans="1:11" ht="12.75">
      <c r="A25" s="46">
        <v>1993</v>
      </c>
      <c r="B25" s="251">
        <v>1866400</v>
      </c>
      <c r="C25" s="330">
        <v>227934</v>
      </c>
      <c r="D25" s="31">
        <f>B25+C25</f>
        <v>2094334</v>
      </c>
      <c r="E25" s="327">
        <f>D25/D24*100-100</f>
        <v>-2.0244123337861737</v>
      </c>
      <c r="F25" s="328"/>
      <c r="G25" s="251">
        <v>762251</v>
      </c>
      <c r="H25" s="330">
        <v>14383</v>
      </c>
      <c r="I25" s="31">
        <f>G25+H25</f>
        <v>776634</v>
      </c>
      <c r="J25" s="327">
        <f>I25/I24*100-100</f>
        <v>3.157413765851146</v>
      </c>
      <c r="K25" s="329"/>
    </row>
    <row r="26" spans="1:11" ht="12.75">
      <c r="A26" s="46">
        <v>1994</v>
      </c>
      <c r="B26" s="251">
        <v>1681333</v>
      </c>
      <c r="C26" s="330">
        <v>240518</v>
      </c>
      <c r="D26" s="31">
        <f>B26+C26</f>
        <v>1921851</v>
      </c>
      <c r="E26" s="327">
        <f>D26/D25*100-100</f>
        <v>-8.235696885024069</v>
      </c>
      <c r="F26" s="328"/>
      <c r="G26" s="251">
        <v>764807</v>
      </c>
      <c r="H26" s="330">
        <v>13740</v>
      </c>
      <c r="I26" s="31">
        <f>G26+H26</f>
        <v>778547</v>
      </c>
      <c r="J26" s="327">
        <f>I26/I25*100-100</f>
        <v>0.2463193730895199</v>
      </c>
      <c r="K26" s="329"/>
    </row>
    <row r="27" spans="1:11" ht="12.75">
      <c r="A27" s="46">
        <v>1995</v>
      </c>
      <c r="B27" s="251">
        <v>1633384</v>
      </c>
      <c r="C27" s="330">
        <v>236835</v>
      </c>
      <c r="D27" s="31">
        <f>B27+C27</f>
        <v>1870219</v>
      </c>
      <c r="E27" s="327">
        <f>D27/D26*100-100</f>
        <v>-2.6865766388757493</v>
      </c>
      <c r="F27" s="328"/>
      <c r="G27" s="251">
        <v>784879</v>
      </c>
      <c r="H27" s="330">
        <v>14253</v>
      </c>
      <c r="I27" s="31">
        <f>G27+H27</f>
        <v>799132</v>
      </c>
      <c r="J27" s="327">
        <f>I27/I26*100-100</f>
        <v>2.6440279135363767</v>
      </c>
      <c r="K27" s="329"/>
    </row>
    <row r="28" spans="1:11" ht="12.75">
      <c r="A28" s="46">
        <v>1996</v>
      </c>
      <c r="B28" s="251">
        <v>1613974</v>
      </c>
      <c r="C28" s="330">
        <v>240186</v>
      </c>
      <c r="D28" s="31">
        <f>B28+C28</f>
        <v>1854160</v>
      </c>
      <c r="E28" s="327">
        <f>D28/D27*100-100</f>
        <v>-0.8586694927171692</v>
      </c>
      <c r="F28" s="328"/>
      <c r="G28" s="251">
        <v>781686</v>
      </c>
      <c r="H28" s="330">
        <v>15119</v>
      </c>
      <c r="I28" s="31">
        <f>G28+H28</f>
        <v>796805</v>
      </c>
      <c r="J28" s="327">
        <f>I28/I27*100-100</f>
        <v>-0.29119094217226404</v>
      </c>
      <c r="K28" s="329"/>
    </row>
    <row r="29" spans="1:11" ht="12.75">
      <c r="A29" s="46">
        <v>1997</v>
      </c>
      <c r="B29" s="251">
        <v>1740524</v>
      </c>
      <c r="C29" s="330">
        <v>262023</v>
      </c>
      <c r="D29" s="31">
        <f>B29+C29</f>
        <v>2002547</v>
      </c>
      <c r="E29" s="327">
        <f>D29/D28*100-100</f>
        <v>8.002923156577651</v>
      </c>
      <c r="F29" s="328"/>
      <c r="G29" s="251">
        <v>785813</v>
      </c>
      <c r="H29" s="330">
        <v>16530</v>
      </c>
      <c r="I29" s="31">
        <f>G29+H29</f>
        <v>802343</v>
      </c>
      <c r="J29" s="327">
        <f>I29/I28*100-100</f>
        <v>0.6950257591254996</v>
      </c>
      <c r="K29" s="329"/>
    </row>
    <row r="30" spans="1:11" ht="12.75">
      <c r="A30" s="46">
        <v>1998</v>
      </c>
      <c r="B30" s="251">
        <v>1820256</v>
      </c>
      <c r="C30" s="330">
        <v>283238</v>
      </c>
      <c r="D30" s="31">
        <f>B30+C30</f>
        <v>2103494</v>
      </c>
      <c r="E30" s="327">
        <f>D30/D29*100-100</f>
        <v>5.040930375167221</v>
      </c>
      <c r="F30" s="328"/>
      <c r="G30" s="251">
        <v>785926</v>
      </c>
      <c r="H30" s="330">
        <v>19079</v>
      </c>
      <c r="I30" s="31">
        <f>G30+H30</f>
        <v>805005</v>
      </c>
      <c r="J30" s="327">
        <f>I30/I29*100-100</f>
        <v>0.33177830429129074</v>
      </c>
      <c r="K30" s="329"/>
    </row>
    <row r="31" spans="1:11" ht="12.75">
      <c r="A31" s="46">
        <v>1999</v>
      </c>
      <c r="B31" s="251">
        <v>1889110</v>
      </c>
      <c r="C31" s="330">
        <v>299621</v>
      </c>
      <c r="D31" s="31">
        <f>B31+C31</f>
        <v>2188731</v>
      </c>
      <c r="E31" s="327">
        <f>D31/D30*100-100</f>
        <v>4.052162734954322</v>
      </c>
      <c r="F31" s="328"/>
      <c r="G31" s="251">
        <v>852065</v>
      </c>
      <c r="H31" s="330">
        <v>23823</v>
      </c>
      <c r="I31" s="31">
        <f>G31+H31</f>
        <v>875888</v>
      </c>
      <c r="J31" s="327">
        <f>I31/I30*100-100</f>
        <v>8.805286923683695</v>
      </c>
      <c r="K31" s="329"/>
    </row>
    <row r="32" spans="1:11" ht="12.75">
      <c r="A32" s="46">
        <v>2000</v>
      </c>
      <c r="B32" s="251">
        <v>2107963</v>
      </c>
      <c r="C32" s="330">
        <v>316086</v>
      </c>
      <c r="D32" s="31">
        <f>B32+C32</f>
        <v>2424049</v>
      </c>
      <c r="E32" s="327">
        <f>D32/D31*100-100</f>
        <v>10.751344043649041</v>
      </c>
      <c r="F32" s="328"/>
      <c r="G32" s="251">
        <v>868493</v>
      </c>
      <c r="H32" s="330">
        <v>20152</v>
      </c>
      <c r="I32" s="31">
        <f>G32+H32</f>
        <v>888645</v>
      </c>
      <c r="J32" s="327">
        <f>I32/I31*100-100</f>
        <v>1.4564647534844681</v>
      </c>
      <c r="K32" s="329"/>
    </row>
    <row r="33" spans="1:11" ht="12.75">
      <c r="A33" s="46">
        <v>2001</v>
      </c>
      <c r="B33" s="251">
        <v>2117520</v>
      </c>
      <c r="C33" s="330">
        <v>319136</v>
      </c>
      <c r="D33" s="31">
        <f>B33+C33</f>
        <v>2436656</v>
      </c>
      <c r="E33" s="327">
        <f>D33/D32*100-100</f>
        <v>0.5200802459026193</v>
      </c>
      <c r="F33" s="328"/>
      <c r="G33" s="251">
        <v>882086</v>
      </c>
      <c r="H33" s="330">
        <v>17913</v>
      </c>
      <c r="I33" s="31">
        <f>G33+H33</f>
        <v>899999</v>
      </c>
      <c r="J33" s="327">
        <f>I33/I32*100-100</f>
        <v>1.277675562232389</v>
      </c>
      <c r="K33" s="329"/>
    </row>
    <row r="34" spans="1:11" ht="12.75">
      <c r="A34" s="46">
        <v>2002</v>
      </c>
      <c r="B34" s="251">
        <v>2101259</v>
      </c>
      <c r="C34" s="330">
        <v>319382</v>
      </c>
      <c r="D34" s="31">
        <f>B34+C34</f>
        <v>2420641</v>
      </c>
      <c r="E34" s="327">
        <f>D34/D33*100-100</f>
        <v>-0.6572532191659377</v>
      </c>
      <c r="F34" s="328"/>
      <c r="G34" s="251">
        <v>884477</v>
      </c>
      <c r="H34" s="330">
        <v>16214</v>
      </c>
      <c r="I34" s="31">
        <f>G34+H34</f>
        <v>900691</v>
      </c>
      <c r="J34" s="327">
        <f>I34/I33*100-100</f>
        <v>0.07688897432107922</v>
      </c>
      <c r="K34" s="329"/>
    </row>
    <row r="35" spans="1:11" ht="12.75">
      <c r="A35" s="46">
        <v>2003</v>
      </c>
      <c r="B35" s="251">
        <v>2118112</v>
      </c>
      <c r="C35" s="330">
        <v>332296</v>
      </c>
      <c r="D35" s="31">
        <f>B35+C35</f>
        <v>2450408</v>
      </c>
      <c r="E35" s="327">
        <f>D35/D34*100-100</f>
        <v>1.2297156001241092</v>
      </c>
      <c r="F35" s="328"/>
      <c r="G35" s="251">
        <v>916903</v>
      </c>
      <c r="H35" s="330">
        <v>16538</v>
      </c>
      <c r="I35" s="31">
        <f>G35+H35</f>
        <v>933441</v>
      </c>
      <c r="J35" s="327">
        <f>I35/I34*100-100</f>
        <v>3.6360971742806356</v>
      </c>
      <c r="K35" s="329"/>
    </row>
    <row r="36" spans="1:11" ht="12.75">
      <c r="A36" s="46">
        <v>2004</v>
      </c>
      <c r="B36" s="251">
        <v>2093901</v>
      </c>
      <c r="C36" s="330">
        <v>344713</v>
      </c>
      <c r="D36" s="31">
        <f>B36+C36</f>
        <v>2438614</v>
      </c>
      <c r="E36" s="327">
        <f>D36/D35*100-100</f>
        <v>-0.48130760265229355</v>
      </c>
      <c r="F36" s="328"/>
      <c r="G36" s="251">
        <v>987946</v>
      </c>
      <c r="H36" s="330">
        <v>21989</v>
      </c>
      <c r="I36" s="31">
        <f>G36+H36</f>
        <v>1009935</v>
      </c>
      <c r="J36" s="327">
        <f>I36/I35*100-100</f>
        <v>8.194840380913206</v>
      </c>
      <c r="K36" s="329"/>
    </row>
    <row r="37" spans="1:11" ht="12.75">
      <c r="A37" s="46">
        <v>2005</v>
      </c>
      <c r="B37" s="251">
        <v>1978453</v>
      </c>
      <c r="C37" s="330">
        <v>351448</v>
      </c>
      <c r="D37" s="31">
        <f>B37+C37</f>
        <v>2329901</v>
      </c>
      <c r="E37" s="327">
        <f>D37/D36*100-100</f>
        <v>-4.457983100236447</v>
      </c>
      <c r="F37" s="328"/>
      <c r="G37" s="251">
        <v>995976</v>
      </c>
      <c r="H37" s="330">
        <v>28495</v>
      </c>
      <c r="I37" s="31">
        <f>G37+H37</f>
        <v>1024471</v>
      </c>
      <c r="J37" s="327">
        <f>I37/I36*100-100</f>
        <v>1.4393005490452424</v>
      </c>
      <c r="K37" s="329"/>
    </row>
    <row r="38" spans="1:10" ht="13.5" thickBot="1">
      <c r="A38" s="62"/>
      <c r="B38" s="252"/>
      <c r="C38" s="252"/>
      <c r="D38" s="252"/>
      <c r="E38" s="252"/>
      <c r="F38" s="252"/>
      <c r="G38" s="252"/>
      <c r="H38" s="252"/>
      <c r="I38" s="331"/>
      <c r="J38" s="212"/>
    </row>
  </sheetData>
  <mergeCells count="1">
    <mergeCell ref="B4:E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94"/>
  <sheetViews>
    <sheetView workbookViewId="0" topLeftCell="A1">
      <selection activeCell="C3" sqref="A3:C3"/>
    </sheetView>
  </sheetViews>
  <sheetFormatPr defaultColWidth="9.00390625" defaultRowHeight="12.75"/>
  <sheetData>
    <row r="1" spans="1:16" ht="12.75">
      <c r="A1" s="28" t="s">
        <v>237</v>
      </c>
      <c r="B1" s="18" t="s">
        <v>238</v>
      </c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</row>
    <row r="2" spans="1:16" ht="12.75">
      <c r="A2" s="2"/>
      <c r="B2" s="19" t="s">
        <v>239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3.5" thickBot="1">
      <c r="A3" s="23"/>
      <c r="B3" s="333"/>
      <c r="C3" s="134"/>
      <c r="D3" s="134"/>
      <c r="E3" s="134"/>
      <c r="F3" s="135"/>
      <c r="G3" s="19"/>
      <c r="H3" s="19"/>
      <c r="I3" s="19"/>
      <c r="J3" s="19"/>
      <c r="K3" s="19"/>
      <c r="L3" s="19"/>
      <c r="M3" s="19"/>
      <c r="N3" s="19"/>
      <c r="O3" s="19"/>
      <c r="P3" s="134"/>
    </row>
    <row r="4" spans="1:16" ht="15">
      <c r="A4" s="334"/>
      <c r="B4" s="287"/>
      <c r="C4" s="287"/>
      <c r="D4" s="348" t="s">
        <v>240</v>
      </c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35"/>
    </row>
    <row r="5" spans="1:16" ht="12.75">
      <c r="A5" s="92" t="s">
        <v>66</v>
      </c>
      <c r="B5" s="336" t="s">
        <v>241</v>
      </c>
      <c r="C5" s="336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spans="1:16" ht="12.75">
      <c r="A6" s="303" t="s">
        <v>73</v>
      </c>
      <c r="B6" s="303" t="s">
        <v>242</v>
      </c>
      <c r="C6" s="303"/>
      <c r="D6" s="201" t="s">
        <v>243</v>
      </c>
      <c r="E6" s="201" t="s">
        <v>244</v>
      </c>
      <c r="F6" s="201" t="s">
        <v>245</v>
      </c>
      <c r="G6" s="201" t="s">
        <v>246</v>
      </c>
      <c r="H6" s="201" t="s">
        <v>247</v>
      </c>
      <c r="I6" s="201" t="s">
        <v>248</v>
      </c>
      <c r="J6" s="201" t="s">
        <v>249</v>
      </c>
      <c r="K6" s="201" t="s">
        <v>250</v>
      </c>
      <c r="L6" s="201" t="s">
        <v>251</v>
      </c>
      <c r="M6" s="201" t="s">
        <v>252</v>
      </c>
      <c r="N6" s="201" t="s">
        <v>253</v>
      </c>
      <c r="O6" s="201" t="s">
        <v>254</v>
      </c>
      <c r="P6" s="201" t="s">
        <v>69</v>
      </c>
    </row>
    <row r="7" spans="1:16" ht="13.5" thickBot="1">
      <c r="A7" s="337"/>
      <c r="B7" s="338"/>
      <c r="C7" s="338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</row>
    <row r="8" spans="1:16" ht="12.75">
      <c r="A8" s="339"/>
      <c r="B8" s="204"/>
      <c r="C8" s="20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</row>
    <row r="9" spans="1:16" ht="12.75">
      <c r="A9" s="340">
        <v>1991</v>
      </c>
      <c r="B9" s="110" t="s">
        <v>232</v>
      </c>
      <c r="C9" s="341" t="s">
        <v>235</v>
      </c>
      <c r="D9" s="31">
        <v>80320</v>
      </c>
      <c r="E9" s="31">
        <v>243492</v>
      </c>
      <c r="F9" s="31">
        <v>324914</v>
      </c>
      <c r="G9" s="31">
        <v>345567</v>
      </c>
      <c r="H9" s="31">
        <v>277730</v>
      </c>
      <c r="I9" s="31">
        <v>209957</v>
      </c>
      <c r="J9" s="31">
        <v>174702</v>
      </c>
      <c r="K9" s="31">
        <v>95822</v>
      </c>
      <c r="L9" s="31">
        <v>49589</v>
      </c>
      <c r="M9" s="31">
        <v>11102</v>
      </c>
      <c r="N9" s="31">
        <v>8059</v>
      </c>
      <c r="O9" s="31">
        <v>13444</v>
      </c>
      <c r="P9" s="342">
        <f>SUM(D9:O9)</f>
        <v>1834698</v>
      </c>
    </row>
    <row r="10" spans="1:16" ht="12.75">
      <c r="A10" s="340"/>
      <c r="B10" s="35" t="s">
        <v>233</v>
      </c>
      <c r="C10" s="343" t="s">
        <v>236</v>
      </c>
      <c r="D10" s="31">
        <v>9411</v>
      </c>
      <c r="E10" s="31">
        <v>26159</v>
      </c>
      <c r="F10" s="31">
        <v>37387</v>
      </c>
      <c r="G10" s="31">
        <v>44868</v>
      </c>
      <c r="H10" s="31">
        <v>43622</v>
      </c>
      <c r="I10" s="31">
        <v>33674</v>
      </c>
      <c r="J10" s="31">
        <v>23046</v>
      </c>
      <c r="K10" s="31">
        <v>14135</v>
      </c>
      <c r="L10" s="31">
        <v>7971</v>
      </c>
      <c r="M10" s="31">
        <v>3772</v>
      </c>
      <c r="N10" s="31">
        <v>1414</v>
      </c>
      <c r="O10" s="31">
        <v>1859</v>
      </c>
      <c r="P10" s="342">
        <f>SUM(D10:O10)</f>
        <v>247318</v>
      </c>
    </row>
    <row r="11" spans="1:16" ht="12.75">
      <c r="A11" s="340"/>
      <c r="B11" s="110" t="s">
        <v>69</v>
      </c>
      <c r="C11" s="341" t="s">
        <v>72</v>
      </c>
      <c r="D11" s="342">
        <f>SUM(D9:D10)</f>
        <v>89731</v>
      </c>
      <c r="E11" s="342">
        <f>SUM(E9:E10)</f>
        <v>269651</v>
      </c>
      <c r="F11" s="342">
        <f>SUM(F9:F10)</f>
        <v>362301</v>
      </c>
      <c r="G11" s="342">
        <f>SUM(G9:G10)</f>
        <v>390435</v>
      </c>
      <c r="H11" s="342">
        <f>SUM(H9:H10)</f>
        <v>321352</v>
      </c>
      <c r="I11" s="342">
        <f>SUM(I9:I10)</f>
        <v>243631</v>
      </c>
      <c r="J11" s="342">
        <f>SUM(J9:J10)</f>
        <v>197748</v>
      </c>
      <c r="K11" s="342">
        <f>SUM(K9:K10)</f>
        <v>109957</v>
      </c>
      <c r="L11" s="342">
        <f>SUM(L9:L10)</f>
        <v>57560</v>
      </c>
      <c r="M11" s="342">
        <f>SUM(M9:M10)</f>
        <v>14874</v>
      </c>
      <c r="N11" s="342">
        <f>SUM(N9:N10)</f>
        <v>9473</v>
      </c>
      <c r="O11" s="342">
        <f>SUM(O9:O10)</f>
        <v>15303</v>
      </c>
      <c r="P11" s="342">
        <f>SUM(P9:P10)</f>
        <v>2082016</v>
      </c>
    </row>
    <row r="12" spans="1:16" ht="12.75">
      <c r="A12" s="340">
        <v>1992</v>
      </c>
      <c r="B12" s="110" t="s">
        <v>232</v>
      </c>
      <c r="C12" s="341" t="s">
        <v>235</v>
      </c>
      <c r="D12" s="31">
        <v>82825</v>
      </c>
      <c r="E12" s="31">
        <v>240462</v>
      </c>
      <c r="F12" s="31">
        <v>346188</v>
      </c>
      <c r="G12" s="31">
        <v>352917</v>
      </c>
      <c r="H12" s="31">
        <v>287869</v>
      </c>
      <c r="I12" s="31">
        <v>205901</v>
      </c>
      <c r="J12" s="31">
        <v>171564</v>
      </c>
      <c r="K12" s="31">
        <v>89543</v>
      </c>
      <c r="L12" s="31">
        <v>51328</v>
      </c>
      <c r="M12" s="31">
        <v>24141</v>
      </c>
      <c r="N12" s="31">
        <v>9097</v>
      </c>
      <c r="O12" s="31">
        <v>19285</v>
      </c>
      <c r="P12" s="342">
        <f>SUM(D12:O12)</f>
        <v>1881120</v>
      </c>
    </row>
    <row r="13" spans="1:16" ht="12.75">
      <c r="A13" s="340"/>
      <c r="B13" s="35" t="s">
        <v>233</v>
      </c>
      <c r="C13" s="343" t="s">
        <v>236</v>
      </c>
      <c r="D13" s="31">
        <v>9821</v>
      </c>
      <c r="E13" s="31">
        <v>25604</v>
      </c>
      <c r="F13" s="31">
        <v>40106</v>
      </c>
      <c r="G13" s="31">
        <v>46352</v>
      </c>
      <c r="H13" s="31">
        <v>45250</v>
      </c>
      <c r="I13" s="31">
        <v>35163</v>
      </c>
      <c r="J13" s="31">
        <v>23962</v>
      </c>
      <c r="K13" s="31">
        <v>14175</v>
      </c>
      <c r="L13" s="31">
        <v>8301</v>
      </c>
      <c r="M13" s="31">
        <v>4160</v>
      </c>
      <c r="N13" s="31">
        <v>1617</v>
      </c>
      <c r="O13" s="31">
        <v>1977</v>
      </c>
      <c r="P13" s="342">
        <f>SUM(D13:O13)</f>
        <v>256488</v>
      </c>
    </row>
    <row r="14" spans="1:16" ht="12.75">
      <c r="A14" s="340"/>
      <c r="B14" s="110" t="s">
        <v>69</v>
      </c>
      <c r="C14" s="341" t="s">
        <v>72</v>
      </c>
      <c r="D14" s="342">
        <f>SUM(D12:D13)</f>
        <v>92646</v>
      </c>
      <c r="E14" s="342">
        <f>SUM(E12:E13)</f>
        <v>266066</v>
      </c>
      <c r="F14" s="342">
        <f>SUM(F12:F13)</f>
        <v>386294</v>
      </c>
      <c r="G14" s="342">
        <f>SUM(G12:G13)</f>
        <v>399269</v>
      </c>
      <c r="H14" s="342">
        <f>SUM(H12:H13)</f>
        <v>333119</v>
      </c>
      <c r="I14" s="342">
        <f>SUM(I12:I13)</f>
        <v>241064</v>
      </c>
      <c r="J14" s="342">
        <f>SUM(J12:J13)</f>
        <v>195526</v>
      </c>
      <c r="K14" s="342">
        <f>SUM(K12:K13)</f>
        <v>103718</v>
      </c>
      <c r="L14" s="342">
        <f>SUM(L12:L13)</f>
        <v>59629</v>
      </c>
      <c r="M14" s="342">
        <f>SUM(M12:M13)</f>
        <v>28301</v>
      </c>
      <c r="N14" s="342">
        <f>SUM(N12:N13)</f>
        <v>10714</v>
      </c>
      <c r="O14" s="342">
        <f>SUM(O12:O13)</f>
        <v>21262</v>
      </c>
      <c r="P14" s="342">
        <f>SUM(P12:P13)</f>
        <v>2137608</v>
      </c>
    </row>
    <row r="15" spans="1:16" ht="12.75">
      <c r="A15" s="340">
        <v>1993</v>
      </c>
      <c r="B15" s="110" t="s">
        <v>232</v>
      </c>
      <c r="C15" s="341" t="s">
        <v>235</v>
      </c>
      <c r="D15" s="31">
        <v>82176</v>
      </c>
      <c r="E15" s="31">
        <v>238580</v>
      </c>
      <c r="F15" s="31">
        <v>343479</v>
      </c>
      <c r="G15" s="31">
        <v>350155</v>
      </c>
      <c r="H15" s="31">
        <v>285616</v>
      </c>
      <c r="I15" s="31">
        <v>204289</v>
      </c>
      <c r="J15" s="31">
        <v>170221</v>
      </c>
      <c r="K15" s="31">
        <v>88842</v>
      </c>
      <c r="L15" s="31">
        <v>50926</v>
      </c>
      <c r="M15" s="31">
        <v>23952</v>
      </c>
      <c r="N15" s="31">
        <v>9025</v>
      </c>
      <c r="O15" s="31">
        <v>19134</v>
      </c>
      <c r="P15" s="342">
        <f>SUM(D15:O15)</f>
        <v>1866395</v>
      </c>
    </row>
    <row r="16" spans="1:16" ht="12.75">
      <c r="A16" s="340"/>
      <c r="B16" s="35" t="s">
        <v>233</v>
      </c>
      <c r="C16" s="343" t="s">
        <v>236</v>
      </c>
      <c r="D16" s="31">
        <v>10035</v>
      </c>
      <c r="E16" s="31">
        <v>29136</v>
      </c>
      <c r="F16" s="31">
        <v>41947</v>
      </c>
      <c r="G16" s="31">
        <v>42762</v>
      </c>
      <c r="H16" s="31">
        <v>34880</v>
      </c>
      <c r="I16" s="31">
        <v>24948</v>
      </c>
      <c r="J16" s="31">
        <v>20788</v>
      </c>
      <c r="K16" s="31">
        <v>10849</v>
      </c>
      <c r="L16" s="31">
        <v>6219</v>
      </c>
      <c r="M16" s="31">
        <v>2925</v>
      </c>
      <c r="N16" s="31">
        <v>1102</v>
      </c>
      <c r="O16" s="31">
        <v>2336</v>
      </c>
      <c r="P16" s="342">
        <f>SUM(D16:O16)</f>
        <v>227927</v>
      </c>
    </row>
    <row r="17" spans="1:16" ht="12.75">
      <c r="A17" s="340"/>
      <c r="B17" s="110" t="s">
        <v>69</v>
      </c>
      <c r="C17" s="341" t="s">
        <v>72</v>
      </c>
      <c r="D17" s="342">
        <f>SUM(D15:D16)</f>
        <v>92211</v>
      </c>
      <c r="E17" s="342">
        <f>SUM(E15:E16)</f>
        <v>267716</v>
      </c>
      <c r="F17" s="342">
        <f>SUM(F15:F16)</f>
        <v>385426</v>
      </c>
      <c r="G17" s="342">
        <f>SUM(G15:G16)</f>
        <v>392917</v>
      </c>
      <c r="H17" s="342">
        <f>SUM(H15:H16)</f>
        <v>320496</v>
      </c>
      <c r="I17" s="342">
        <f>SUM(I15:I16)</f>
        <v>229237</v>
      </c>
      <c r="J17" s="342">
        <f>SUM(J15:J16)</f>
        <v>191009</v>
      </c>
      <c r="K17" s="342">
        <f>SUM(K15:K16)</f>
        <v>99691</v>
      </c>
      <c r="L17" s="342">
        <f>SUM(L15:L16)</f>
        <v>57145</v>
      </c>
      <c r="M17" s="342">
        <f>SUM(M15:M16)</f>
        <v>26877</v>
      </c>
      <c r="N17" s="342">
        <f>SUM(N15:N16)</f>
        <v>10127</v>
      </c>
      <c r="O17" s="342">
        <f>SUM(O15:O16)</f>
        <v>21470</v>
      </c>
      <c r="P17" s="342">
        <f>SUM(P15:P16)</f>
        <v>2094322</v>
      </c>
    </row>
    <row r="18" spans="1:16" ht="12.75">
      <c r="A18" s="340">
        <v>1994</v>
      </c>
      <c r="B18" s="110" t="s">
        <v>232</v>
      </c>
      <c r="C18" s="341" t="s">
        <v>235</v>
      </c>
      <c r="D18" s="31">
        <v>75083</v>
      </c>
      <c r="E18" s="31">
        <v>208032</v>
      </c>
      <c r="F18" s="31">
        <v>318640</v>
      </c>
      <c r="G18" s="31">
        <v>321339</v>
      </c>
      <c r="H18" s="31">
        <v>265795</v>
      </c>
      <c r="I18" s="31">
        <v>198911</v>
      </c>
      <c r="J18" s="31">
        <v>143003</v>
      </c>
      <c r="K18" s="31">
        <v>66704</v>
      </c>
      <c r="L18" s="31">
        <v>45116</v>
      </c>
      <c r="M18" s="31">
        <v>18797</v>
      </c>
      <c r="N18" s="31">
        <v>7454</v>
      </c>
      <c r="O18" s="31">
        <v>12459</v>
      </c>
      <c r="P18" s="342">
        <f>SUM(D18:O18)</f>
        <v>1681333</v>
      </c>
    </row>
    <row r="19" spans="1:16" ht="12.75">
      <c r="A19" s="340"/>
      <c r="B19" s="35" t="s">
        <v>233</v>
      </c>
      <c r="C19" s="343" t="s">
        <v>236</v>
      </c>
      <c r="D19" s="31">
        <v>9121</v>
      </c>
      <c r="E19" s="31">
        <v>22237</v>
      </c>
      <c r="F19" s="31">
        <v>37731</v>
      </c>
      <c r="G19" s="31">
        <v>43887</v>
      </c>
      <c r="H19" s="31">
        <v>42628</v>
      </c>
      <c r="I19" s="31">
        <v>33035</v>
      </c>
      <c r="J19" s="31">
        <v>22084</v>
      </c>
      <c r="K19" s="31">
        <v>12465</v>
      </c>
      <c r="L19" s="31">
        <v>7569</v>
      </c>
      <c r="M19" s="31">
        <v>4040</v>
      </c>
      <c r="N19" s="31">
        <v>1674</v>
      </c>
      <c r="O19" s="31">
        <v>4047</v>
      </c>
      <c r="P19" s="342">
        <f>SUM(D19:O19)</f>
        <v>240518</v>
      </c>
    </row>
    <row r="20" spans="1:16" ht="12.75">
      <c r="A20" s="340"/>
      <c r="B20" s="110" t="s">
        <v>69</v>
      </c>
      <c r="C20" s="341" t="s">
        <v>72</v>
      </c>
      <c r="D20" s="342">
        <f>SUM(D18:D19)</f>
        <v>84204</v>
      </c>
      <c r="E20" s="342">
        <f>SUM(E18:E19)</f>
        <v>230269</v>
      </c>
      <c r="F20" s="342">
        <f>SUM(F18:F19)</f>
        <v>356371</v>
      </c>
      <c r="G20" s="342">
        <f>SUM(G18:G19)</f>
        <v>365226</v>
      </c>
      <c r="H20" s="342">
        <f>SUM(H18:H19)</f>
        <v>308423</v>
      </c>
      <c r="I20" s="342">
        <f>SUM(I18:I19)</f>
        <v>231946</v>
      </c>
      <c r="J20" s="342">
        <f>SUM(J18:J19)</f>
        <v>165087</v>
      </c>
      <c r="K20" s="342">
        <f>SUM(K18:K19)</f>
        <v>79169</v>
      </c>
      <c r="L20" s="342">
        <f>SUM(L18:L19)</f>
        <v>52685</v>
      </c>
      <c r="M20" s="342">
        <f>SUM(M18:M19)</f>
        <v>22837</v>
      </c>
      <c r="N20" s="342">
        <f>SUM(N18:N19)</f>
        <v>9128</v>
      </c>
      <c r="O20" s="342">
        <f>SUM(O18:O19)</f>
        <v>16506</v>
      </c>
      <c r="P20" s="342">
        <f>SUM(P18:P19)</f>
        <v>1921851</v>
      </c>
    </row>
    <row r="21" spans="1:16" ht="12.75">
      <c r="A21" s="340">
        <v>1995</v>
      </c>
      <c r="B21" s="110" t="s">
        <v>232</v>
      </c>
      <c r="C21" s="341" t="s">
        <v>235</v>
      </c>
      <c r="D21" s="31">
        <v>71207</v>
      </c>
      <c r="E21" s="31">
        <v>193699</v>
      </c>
      <c r="F21" s="31">
        <v>303764</v>
      </c>
      <c r="G21" s="31">
        <v>323610</v>
      </c>
      <c r="H21" s="31">
        <v>265172</v>
      </c>
      <c r="I21" s="31">
        <v>203039</v>
      </c>
      <c r="J21" s="31">
        <v>135354</v>
      </c>
      <c r="K21" s="31">
        <v>61482</v>
      </c>
      <c r="L21" s="31">
        <v>36215</v>
      </c>
      <c r="M21" s="31">
        <v>18231</v>
      </c>
      <c r="N21" s="31">
        <v>7524</v>
      </c>
      <c r="O21" s="31">
        <v>14807</v>
      </c>
      <c r="P21" s="342">
        <f>SUM(D21:O21)</f>
        <v>1634104</v>
      </c>
    </row>
    <row r="22" spans="1:16" ht="12.75">
      <c r="A22" s="340"/>
      <c r="B22" s="35" t="s">
        <v>233</v>
      </c>
      <c r="C22" s="343" t="s">
        <v>236</v>
      </c>
      <c r="D22" s="31">
        <v>9071</v>
      </c>
      <c r="E22" s="31">
        <v>20754</v>
      </c>
      <c r="F22" s="31">
        <v>36050</v>
      </c>
      <c r="G22" s="31">
        <v>43720</v>
      </c>
      <c r="H22" s="31">
        <v>41958</v>
      </c>
      <c r="I22" s="31">
        <v>35591</v>
      </c>
      <c r="J22" s="31">
        <v>21334</v>
      </c>
      <c r="K22" s="31">
        <v>12857</v>
      </c>
      <c r="L22" s="31">
        <v>7297</v>
      </c>
      <c r="M22" s="31">
        <v>4260</v>
      </c>
      <c r="N22" s="31">
        <v>1750</v>
      </c>
      <c r="O22" s="31">
        <v>2193</v>
      </c>
      <c r="P22" s="342">
        <f>SUM(D22:O22)</f>
        <v>236835</v>
      </c>
    </row>
    <row r="23" spans="1:16" ht="12.75">
      <c r="A23" s="340"/>
      <c r="B23" s="110" t="s">
        <v>69</v>
      </c>
      <c r="C23" s="341" t="s">
        <v>72</v>
      </c>
      <c r="D23" s="342">
        <f>SUM(D21:D22)</f>
        <v>80278</v>
      </c>
      <c r="E23" s="342">
        <f>SUM(E21:E22)</f>
        <v>214453</v>
      </c>
      <c r="F23" s="342">
        <f>SUM(F21:F22)</f>
        <v>339814</v>
      </c>
      <c r="G23" s="342">
        <f>SUM(G21:G22)</f>
        <v>367330</v>
      </c>
      <c r="H23" s="342">
        <f>SUM(H21:H22)</f>
        <v>307130</v>
      </c>
      <c r="I23" s="342">
        <f>SUM(I21:I22)</f>
        <v>238630</v>
      </c>
      <c r="J23" s="342">
        <f>SUM(J21:J22)</f>
        <v>156688</v>
      </c>
      <c r="K23" s="342">
        <f>SUM(K21:K22)</f>
        <v>74339</v>
      </c>
      <c r="L23" s="342">
        <f>SUM(L21:L22)</f>
        <v>43512</v>
      </c>
      <c r="M23" s="342">
        <f>SUM(M21:M22)</f>
        <v>22491</v>
      </c>
      <c r="N23" s="342">
        <f>SUM(N21:N22)</f>
        <v>9274</v>
      </c>
      <c r="O23" s="342">
        <f>SUM(O21:O22)</f>
        <v>17000</v>
      </c>
      <c r="P23" s="342">
        <f>SUM(P21:P22)</f>
        <v>1870939</v>
      </c>
    </row>
    <row r="24" spans="1:16" ht="12.75">
      <c r="A24" s="340">
        <v>1996</v>
      </c>
      <c r="B24" s="110" t="s">
        <v>232</v>
      </c>
      <c r="C24" s="341" t="s">
        <v>235</v>
      </c>
      <c r="D24" s="31">
        <v>68394</v>
      </c>
      <c r="E24" s="31">
        <v>185995</v>
      </c>
      <c r="F24" s="31">
        <v>307877</v>
      </c>
      <c r="G24" s="31">
        <v>312515</v>
      </c>
      <c r="H24" s="31">
        <v>285831</v>
      </c>
      <c r="I24" s="31">
        <v>197857</v>
      </c>
      <c r="J24" s="31">
        <v>126064</v>
      </c>
      <c r="K24" s="31">
        <v>56661</v>
      </c>
      <c r="L24" s="31">
        <v>33826</v>
      </c>
      <c r="M24" s="31">
        <v>18118</v>
      </c>
      <c r="N24" s="31">
        <v>8291</v>
      </c>
      <c r="O24" s="31">
        <v>12545</v>
      </c>
      <c r="P24" s="342">
        <f>SUM(D24:O24)</f>
        <v>1613974</v>
      </c>
    </row>
    <row r="25" spans="1:16" ht="12.75">
      <c r="A25" s="340"/>
      <c r="B25" s="35" t="s">
        <v>233</v>
      </c>
      <c r="C25" s="343" t="s">
        <v>236</v>
      </c>
      <c r="D25" s="31">
        <v>9225</v>
      </c>
      <c r="E25" s="31">
        <v>20728</v>
      </c>
      <c r="F25" s="31">
        <v>36543</v>
      </c>
      <c r="G25" s="31">
        <v>43495</v>
      </c>
      <c r="H25" s="31">
        <v>44218</v>
      </c>
      <c r="I25" s="31">
        <v>35517</v>
      </c>
      <c r="J25" s="31">
        <v>21648</v>
      </c>
      <c r="K25" s="31">
        <v>12907</v>
      </c>
      <c r="L25" s="31">
        <v>7452</v>
      </c>
      <c r="M25" s="31">
        <v>4292</v>
      </c>
      <c r="N25" s="31">
        <v>2041</v>
      </c>
      <c r="O25" s="31">
        <v>2120</v>
      </c>
      <c r="P25" s="342">
        <f>SUM(D25:O25)</f>
        <v>240186</v>
      </c>
    </row>
    <row r="26" spans="1:16" ht="12.75">
      <c r="A26" s="340"/>
      <c r="B26" s="110" t="s">
        <v>69</v>
      </c>
      <c r="C26" s="341" t="s">
        <v>72</v>
      </c>
      <c r="D26" s="342">
        <f>SUM(D24:D25)</f>
        <v>77619</v>
      </c>
      <c r="E26" s="342">
        <f>SUM(E24:E25)</f>
        <v>206723</v>
      </c>
      <c r="F26" s="342">
        <f>SUM(F24:F25)</f>
        <v>344420</v>
      </c>
      <c r="G26" s="342">
        <f>SUM(G24:G25)</f>
        <v>356010</v>
      </c>
      <c r="H26" s="342">
        <f>SUM(H24:H25)</f>
        <v>330049</v>
      </c>
      <c r="I26" s="342">
        <f>SUM(I24:I25)</f>
        <v>233374</v>
      </c>
      <c r="J26" s="342">
        <f>SUM(J24:J25)</f>
        <v>147712</v>
      </c>
      <c r="K26" s="342">
        <f>SUM(K24:K25)</f>
        <v>69568</v>
      </c>
      <c r="L26" s="342">
        <f>SUM(L24:L25)</f>
        <v>41278</v>
      </c>
      <c r="M26" s="342">
        <f>SUM(M24:M25)</f>
        <v>22410</v>
      </c>
      <c r="N26" s="342">
        <f>SUM(N24:N25)</f>
        <v>10332</v>
      </c>
      <c r="O26" s="342">
        <f>SUM(O24:O25)</f>
        <v>14665</v>
      </c>
      <c r="P26" s="342">
        <f>SUM(P24:P25)</f>
        <v>1854160</v>
      </c>
    </row>
    <row r="27" spans="1:16" ht="12.75">
      <c r="A27" s="340">
        <v>1997</v>
      </c>
      <c r="B27" s="110" t="s">
        <v>232</v>
      </c>
      <c r="C27" s="341" t="s">
        <v>235</v>
      </c>
      <c r="D27" s="31">
        <v>73987</v>
      </c>
      <c r="E27" s="31">
        <v>212448</v>
      </c>
      <c r="F27" s="31">
        <v>326338</v>
      </c>
      <c r="G27" s="31">
        <v>350106</v>
      </c>
      <c r="H27" s="31">
        <v>302733</v>
      </c>
      <c r="I27" s="31">
        <v>212121</v>
      </c>
      <c r="J27" s="31">
        <v>129913</v>
      </c>
      <c r="K27" s="31">
        <v>55450</v>
      </c>
      <c r="L27" s="31">
        <v>32441</v>
      </c>
      <c r="M27" s="31">
        <v>20348</v>
      </c>
      <c r="N27" s="31">
        <v>9453</v>
      </c>
      <c r="O27" s="31">
        <v>15186</v>
      </c>
      <c r="P27" s="342">
        <f>SUM(D27:O27)</f>
        <v>1740524</v>
      </c>
    </row>
    <row r="28" spans="1:16" ht="12.75">
      <c r="A28" s="340"/>
      <c r="B28" s="35" t="s">
        <v>233</v>
      </c>
      <c r="C28" s="343" t="s">
        <v>236</v>
      </c>
      <c r="D28" s="31">
        <v>10728</v>
      </c>
      <c r="E28" s="31">
        <v>24094</v>
      </c>
      <c r="F28" s="31">
        <v>39415</v>
      </c>
      <c r="G28" s="31">
        <v>49614</v>
      </c>
      <c r="H28" s="31">
        <v>47610</v>
      </c>
      <c r="I28" s="31">
        <v>37991</v>
      </c>
      <c r="J28" s="31">
        <v>22621</v>
      </c>
      <c r="K28" s="31">
        <v>13275</v>
      </c>
      <c r="L28" s="31">
        <v>7462</v>
      </c>
      <c r="M28" s="31">
        <v>4425</v>
      </c>
      <c r="N28" s="31">
        <v>2251</v>
      </c>
      <c r="O28" s="31">
        <v>2537</v>
      </c>
      <c r="P28" s="342">
        <f>SUM(D28:O28)</f>
        <v>262023</v>
      </c>
    </row>
    <row r="29" spans="1:16" ht="12.75">
      <c r="A29" s="340"/>
      <c r="B29" s="110" t="s">
        <v>69</v>
      </c>
      <c r="C29" s="341" t="s">
        <v>72</v>
      </c>
      <c r="D29" s="342">
        <f>SUM(D27:D28)</f>
        <v>84715</v>
      </c>
      <c r="E29" s="342">
        <f>SUM(E27:E28)</f>
        <v>236542</v>
      </c>
      <c r="F29" s="342">
        <f>SUM(F27:F28)</f>
        <v>365753</v>
      </c>
      <c r="G29" s="342">
        <f>SUM(G27:G28)</f>
        <v>399720</v>
      </c>
      <c r="H29" s="342">
        <f>SUM(H27:H28)</f>
        <v>350343</v>
      </c>
      <c r="I29" s="342">
        <f>SUM(I27:I28)</f>
        <v>250112</v>
      </c>
      <c r="J29" s="342">
        <f>SUM(J27:J28)</f>
        <v>152534</v>
      </c>
      <c r="K29" s="342">
        <f>SUM(K27:K28)</f>
        <v>68725</v>
      </c>
      <c r="L29" s="342">
        <f>SUM(L27:L28)</f>
        <v>39903</v>
      </c>
      <c r="M29" s="342">
        <f>SUM(M27:M28)</f>
        <v>24773</v>
      </c>
      <c r="N29" s="342">
        <f>SUM(N27:N28)</f>
        <v>11704</v>
      </c>
      <c r="O29" s="342">
        <f>SUM(O27:O28)</f>
        <v>17723</v>
      </c>
      <c r="P29" s="342">
        <f>SUM(P27:P28)</f>
        <v>2002547</v>
      </c>
    </row>
    <row r="30" spans="1:16" ht="12.75">
      <c r="A30" s="340">
        <v>1998</v>
      </c>
      <c r="B30" s="110" t="s">
        <v>232</v>
      </c>
      <c r="C30" s="341" t="s">
        <v>235</v>
      </c>
      <c r="D30" s="31">
        <v>78013</v>
      </c>
      <c r="E30" s="31">
        <v>225874</v>
      </c>
      <c r="F30" s="31">
        <v>341224</v>
      </c>
      <c r="G30" s="31">
        <v>372769</v>
      </c>
      <c r="H30" s="31">
        <v>317162</v>
      </c>
      <c r="I30" s="31">
        <v>220842</v>
      </c>
      <c r="J30" s="31">
        <v>132739</v>
      </c>
      <c r="K30" s="31">
        <v>51823</v>
      </c>
      <c r="L30" s="31">
        <v>29577</v>
      </c>
      <c r="M30" s="31">
        <v>23610</v>
      </c>
      <c r="N30" s="31">
        <v>10406</v>
      </c>
      <c r="O30" s="31">
        <v>16217</v>
      </c>
      <c r="P30" s="342">
        <f>SUM(D30:O30)</f>
        <v>1820256</v>
      </c>
    </row>
    <row r="31" spans="1:16" ht="12.75">
      <c r="A31" s="340"/>
      <c r="B31" s="35" t="s">
        <v>233</v>
      </c>
      <c r="C31" s="343" t="s">
        <v>236</v>
      </c>
      <c r="D31" s="31">
        <v>12708</v>
      </c>
      <c r="E31" s="31">
        <v>26841</v>
      </c>
      <c r="F31" s="31">
        <v>42772</v>
      </c>
      <c r="G31" s="31">
        <v>54627</v>
      </c>
      <c r="H31" s="31">
        <v>51085</v>
      </c>
      <c r="I31" s="31">
        <v>40824</v>
      </c>
      <c r="J31" s="31">
        <v>24543</v>
      </c>
      <c r="K31" s="31">
        <v>13261</v>
      </c>
      <c r="L31" s="31">
        <v>7632</v>
      </c>
      <c r="M31" s="31">
        <v>4713</v>
      </c>
      <c r="N31" s="31">
        <v>2442</v>
      </c>
      <c r="O31" s="31">
        <v>2420</v>
      </c>
      <c r="P31" s="342">
        <f>SUM(D31:O31)</f>
        <v>283868</v>
      </c>
    </row>
    <row r="32" spans="1:16" ht="12.75">
      <c r="A32" s="340"/>
      <c r="B32" s="110" t="s">
        <v>69</v>
      </c>
      <c r="C32" s="341" t="s">
        <v>72</v>
      </c>
      <c r="D32" s="342">
        <f>SUM(D30:D31)</f>
        <v>90721</v>
      </c>
      <c r="E32" s="342">
        <f>SUM(E30:E31)</f>
        <v>252715</v>
      </c>
      <c r="F32" s="342">
        <f>SUM(F30:F31)</f>
        <v>383996</v>
      </c>
      <c r="G32" s="342">
        <f>SUM(G30:G31)</f>
        <v>427396</v>
      </c>
      <c r="H32" s="342">
        <f>SUM(H30:H31)</f>
        <v>368247</v>
      </c>
      <c r="I32" s="342">
        <f>SUM(I30:I31)</f>
        <v>261666</v>
      </c>
      <c r="J32" s="342">
        <f>SUM(J30:J31)</f>
        <v>157282</v>
      </c>
      <c r="K32" s="342">
        <f>SUM(K30:K31)</f>
        <v>65084</v>
      </c>
      <c r="L32" s="342">
        <f>SUM(L30:L31)</f>
        <v>37209</v>
      </c>
      <c r="M32" s="342">
        <f>SUM(M30:M31)</f>
        <v>28323</v>
      </c>
      <c r="N32" s="342">
        <f>SUM(N30:N31)</f>
        <v>12848</v>
      </c>
      <c r="O32" s="342">
        <f>SUM(O30:O31)</f>
        <v>18637</v>
      </c>
      <c r="P32" s="342">
        <f>SUM(P30:P31)</f>
        <v>2104124</v>
      </c>
    </row>
    <row r="33" spans="1:16" ht="12.75">
      <c r="A33" s="340">
        <v>1999</v>
      </c>
      <c r="B33" s="110" t="s">
        <v>232</v>
      </c>
      <c r="C33" s="341" t="s">
        <v>235</v>
      </c>
      <c r="D33" s="31">
        <v>77813</v>
      </c>
      <c r="E33" s="31">
        <v>235710</v>
      </c>
      <c r="F33" s="31">
        <v>346572</v>
      </c>
      <c r="G33" s="31">
        <v>392021</v>
      </c>
      <c r="H33" s="31">
        <v>333763</v>
      </c>
      <c r="I33" s="31">
        <v>232975</v>
      </c>
      <c r="J33" s="31">
        <v>140051</v>
      </c>
      <c r="K33" s="31">
        <v>50761</v>
      </c>
      <c r="L33" s="31">
        <v>27760</v>
      </c>
      <c r="M33" s="31">
        <v>38763</v>
      </c>
      <c r="N33" s="31">
        <v>9044.7</v>
      </c>
      <c r="O33" s="31">
        <v>3876.3</v>
      </c>
      <c r="P33" s="342">
        <f>SUM(D33:O33)</f>
        <v>1889110</v>
      </c>
    </row>
    <row r="34" spans="1:16" ht="12.75">
      <c r="A34" s="340"/>
      <c r="B34" s="35" t="s">
        <v>233</v>
      </c>
      <c r="C34" s="343" t="s">
        <v>236</v>
      </c>
      <c r="D34" s="31">
        <v>12641</v>
      </c>
      <c r="E34" s="31">
        <v>28662</v>
      </c>
      <c r="F34" s="31">
        <v>44378</v>
      </c>
      <c r="G34" s="31">
        <v>59080</v>
      </c>
      <c r="H34" s="31">
        <v>54426</v>
      </c>
      <c r="I34" s="31">
        <v>42752</v>
      </c>
      <c r="J34" s="31">
        <v>26046</v>
      </c>
      <c r="K34" s="31">
        <v>13508</v>
      </c>
      <c r="L34" s="31">
        <v>7903</v>
      </c>
      <c r="M34" s="31">
        <v>7668.75</v>
      </c>
      <c r="N34" s="31">
        <v>1789.375</v>
      </c>
      <c r="O34" s="31">
        <v>766.875</v>
      </c>
      <c r="P34" s="342">
        <f>SUM(D34:O34)</f>
        <v>299621</v>
      </c>
    </row>
    <row r="35" spans="1:16" ht="12.75">
      <c r="A35" s="340"/>
      <c r="B35" s="110" t="s">
        <v>69</v>
      </c>
      <c r="C35" s="341" t="s">
        <v>72</v>
      </c>
      <c r="D35" s="342">
        <f>SUM(D33:D34)</f>
        <v>90454</v>
      </c>
      <c r="E35" s="342">
        <f>SUM(E33:E34)</f>
        <v>264372</v>
      </c>
      <c r="F35" s="342">
        <f>SUM(F33:F34)</f>
        <v>390950</v>
      </c>
      <c r="G35" s="342">
        <f>SUM(G33:G34)</f>
        <v>451101</v>
      </c>
      <c r="H35" s="342">
        <f>SUM(H33:H34)</f>
        <v>388189</v>
      </c>
      <c r="I35" s="342">
        <f>SUM(I33:I34)</f>
        <v>275727</v>
      </c>
      <c r="J35" s="342">
        <f>SUM(J33:J34)</f>
        <v>166097</v>
      </c>
      <c r="K35" s="342">
        <f>SUM(K33:K34)</f>
        <v>64269</v>
      </c>
      <c r="L35" s="342">
        <f>SUM(L33:L34)</f>
        <v>35663</v>
      </c>
      <c r="M35" s="342">
        <f>SUM(M33:M34)</f>
        <v>46431.75</v>
      </c>
      <c r="N35" s="342">
        <f>SUM(N33:N34)</f>
        <v>10834.075</v>
      </c>
      <c r="O35" s="342">
        <f>SUM(O33:O34)</f>
        <v>4643.175</v>
      </c>
      <c r="P35" s="342">
        <f>SUM(P33:P34)</f>
        <v>2188731</v>
      </c>
    </row>
    <row r="36" spans="1:16" ht="12.75">
      <c r="A36" s="340">
        <v>2000</v>
      </c>
      <c r="B36" s="110" t="s">
        <v>232</v>
      </c>
      <c r="C36" s="341" t="s">
        <v>235</v>
      </c>
      <c r="D36" s="31">
        <v>70205</v>
      </c>
      <c r="E36" s="31">
        <v>224825</v>
      </c>
      <c r="F36" s="31">
        <v>347409</v>
      </c>
      <c r="G36" s="31">
        <v>430938</v>
      </c>
      <c r="H36" s="31">
        <v>397859</v>
      </c>
      <c r="I36" s="31">
        <v>281943</v>
      </c>
      <c r="J36" s="31">
        <v>176983</v>
      </c>
      <c r="K36" s="31">
        <v>66181</v>
      </c>
      <c r="L36" s="31">
        <v>40301</v>
      </c>
      <c r="M36" s="31">
        <v>53489.25</v>
      </c>
      <c r="N36" s="31">
        <v>12480.824999999999</v>
      </c>
      <c r="O36" s="31">
        <v>5348.925</v>
      </c>
      <c r="P36" s="342">
        <f>SUM(D36:O36)</f>
        <v>2107963</v>
      </c>
    </row>
    <row r="37" spans="1:16" ht="12.75">
      <c r="A37" s="340"/>
      <c r="B37" s="35" t="s">
        <v>233</v>
      </c>
      <c r="C37" s="343" t="s">
        <v>236</v>
      </c>
      <c r="D37" s="31">
        <v>11248</v>
      </c>
      <c r="E37" s="31">
        <v>27117</v>
      </c>
      <c r="F37" s="31">
        <v>42958</v>
      </c>
      <c r="G37" s="31">
        <v>60308</v>
      </c>
      <c r="H37" s="31">
        <v>59189</v>
      </c>
      <c r="I37" s="31">
        <v>47623</v>
      </c>
      <c r="J37" s="31">
        <v>29656</v>
      </c>
      <c r="K37" s="31">
        <v>15304</v>
      </c>
      <c r="L37" s="31">
        <v>9665</v>
      </c>
      <c r="M37" s="31">
        <v>9763.5</v>
      </c>
      <c r="N37" s="31">
        <v>2278.15</v>
      </c>
      <c r="O37" s="31">
        <v>976.35</v>
      </c>
      <c r="P37" s="342">
        <f>SUM(D37:O37)</f>
        <v>316086</v>
      </c>
    </row>
    <row r="38" spans="1:16" ht="12.75">
      <c r="A38" s="340"/>
      <c r="B38" s="110" t="s">
        <v>69</v>
      </c>
      <c r="C38" s="341" t="s">
        <v>72</v>
      </c>
      <c r="D38" s="342">
        <f>SUM(D36:D37)</f>
        <v>81453</v>
      </c>
      <c r="E38" s="342">
        <f>SUM(E36:E37)</f>
        <v>251942</v>
      </c>
      <c r="F38" s="342">
        <f>SUM(F36:F37)</f>
        <v>390367</v>
      </c>
      <c r="G38" s="342">
        <f>SUM(G36:G37)</f>
        <v>491246</v>
      </c>
      <c r="H38" s="342">
        <f>SUM(H36:H37)</f>
        <v>457048</v>
      </c>
      <c r="I38" s="342">
        <f>SUM(I36:I37)</f>
        <v>329566</v>
      </c>
      <c r="J38" s="342">
        <f>SUM(J36:J37)</f>
        <v>206639</v>
      </c>
      <c r="K38" s="342">
        <f>SUM(K36:K37)</f>
        <v>81485</v>
      </c>
      <c r="L38" s="342">
        <f>SUM(L36:L37)</f>
        <v>49966</v>
      </c>
      <c r="M38" s="342">
        <f>SUM(M36:M37)</f>
        <v>63252.75</v>
      </c>
      <c r="N38" s="342">
        <f>SUM(N36:N37)</f>
        <v>14758.974999999999</v>
      </c>
      <c r="O38" s="342">
        <f>SUM(O36:O37)</f>
        <v>6325.275000000001</v>
      </c>
      <c r="P38" s="342">
        <f>SUM(P36:P37)</f>
        <v>2424049</v>
      </c>
    </row>
    <row r="39" spans="1:16" ht="12.75">
      <c r="A39" s="340">
        <v>2001</v>
      </c>
      <c r="B39" s="110" t="s">
        <v>232</v>
      </c>
      <c r="C39" s="341" t="s">
        <v>235</v>
      </c>
      <c r="D39" s="31">
        <v>64472</v>
      </c>
      <c r="E39" s="31">
        <v>218932</v>
      </c>
      <c r="F39" s="31">
        <v>338948</v>
      </c>
      <c r="G39" s="31">
        <v>446385</v>
      </c>
      <c r="H39" s="31">
        <v>388781</v>
      </c>
      <c r="I39" s="31">
        <v>307205</v>
      </c>
      <c r="J39" s="31">
        <v>177825</v>
      </c>
      <c r="K39" s="31">
        <v>66031</v>
      </c>
      <c r="L39" s="31">
        <v>38313</v>
      </c>
      <c r="M39" s="31">
        <v>52971</v>
      </c>
      <c r="N39" s="31">
        <v>12359.9</v>
      </c>
      <c r="O39" s="31">
        <v>5297.1</v>
      </c>
      <c r="P39" s="342">
        <f>SUM(D39:O39)</f>
        <v>2117520</v>
      </c>
    </row>
    <row r="40" spans="1:16" ht="12.75">
      <c r="A40" s="340"/>
      <c r="B40" s="35" t="s">
        <v>233</v>
      </c>
      <c r="C40" s="343" t="s">
        <v>236</v>
      </c>
      <c r="D40" s="31">
        <v>10414</v>
      </c>
      <c r="E40" s="31">
        <v>26832</v>
      </c>
      <c r="F40" s="31">
        <v>42768</v>
      </c>
      <c r="G40" s="31">
        <v>61440</v>
      </c>
      <c r="H40" s="31">
        <v>59365</v>
      </c>
      <c r="I40" s="31">
        <v>50904</v>
      </c>
      <c r="J40" s="31">
        <v>29331</v>
      </c>
      <c r="K40" s="31">
        <v>15490</v>
      </c>
      <c r="L40" s="31">
        <v>9120</v>
      </c>
      <c r="M40" s="31">
        <v>10104</v>
      </c>
      <c r="N40" s="31">
        <v>2357.6</v>
      </c>
      <c r="O40" s="31">
        <v>1010.4</v>
      </c>
      <c r="P40" s="342">
        <f>SUM(D40:O40)</f>
        <v>319136</v>
      </c>
    </row>
    <row r="41" spans="1:16" ht="12.75">
      <c r="A41" s="340"/>
      <c r="B41" s="110" t="s">
        <v>69</v>
      </c>
      <c r="C41" s="341" t="s">
        <v>72</v>
      </c>
      <c r="D41" s="342">
        <f>SUM(D39:D40)</f>
        <v>74886</v>
      </c>
      <c r="E41" s="342">
        <f>SUM(E39:E40)</f>
        <v>245764</v>
      </c>
      <c r="F41" s="342">
        <f>SUM(F39:F40)</f>
        <v>381716</v>
      </c>
      <c r="G41" s="342">
        <f>SUM(G39:G40)</f>
        <v>507825</v>
      </c>
      <c r="H41" s="342">
        <f>SUM(H39:H40)</f>
        <v>448146</v>
      </c>
      <c r="I41" s="342">
        <f>SUM(I39:I40)</f>
        <v>358109</v>
      </c>
      <c r="J41" s="342">
        <f>SUM(J39:J40)</f>
        <v>207156</v>
      </c>
      <c r="K41" s="342">
        <f>SUM(K39:K40)</f>
        <v>81521</v>
      </c>
      <c r="L41" s="342">
        <f>SUM(L39:L40)</f>
        <v>47433</v>
      </c>
      <c r="M41" s="342">
        <f>SUM(M39:M40)</f>
        <v>63075</v>
      </c>
      <c r="N41" s="342">
        <f>SUM(N39:N40)</f>
        <v>14717.5</v>
      </c>
      <c r="O41" s="342">
        <f>SUM(O39:O40)</f>
        <v>6307.5</v>
      </c>
      <c r="P41" s="342">
        <f>SUM(P39:P40)</f>
        <v>2436656</v>
      </c>
    </row>
    <row r="42" spans="1:16" ht="12.75">
      <c r="A42" s="340">
        <v>2002</v>
      </c>
      <c r="B42" s="110" t="s">
        <v>232</v>
      </c>
      <c r="C42" s="341" t="s">
        <v>235</v>
      </c>
      <c r="D42" s="31">
        <v>56325</v>
      </c>
      <c r="E42" s="31">
        <v>204117</v>
      </c>
      <c r="F42" s="31">
        <v>338735</v>
      </c>
      <c r="G42" s="31">
        <v>429206</v>
      </c>
      <c r="H42" s="31">
        <v>406374</v>
      </c>
      <c r="I42" s="31">
        <v>304075</v>
      </c>
      <c r="J42" s="31">
        <v>183270</v>
      </c>
      <c r="K42" s="31">
        <v>73503</v>
      </c>
      <c r="L42" s="31">
        <v>38215</v>
      </c>
      <c r="M42" s="31">
        <v>50579.25</v>
      </c>
      <c r="N42" s="31">
        <v>11801.824999999999</v>
      </c>
      <c r="O42" s="31">
        <v>5057.925</v>
      </c>
      <c r="P42" s="342">
        <f>SUM(D42:O42)</f>
        <v>2101259</v>
      </c>
    </row>
    <row r="43" spans="1:16" ht="12.75">
      <c r="A43" s="340"/>
      <c r="B43" s="35" t="s">
        <v>233</v>
      </c>
      <c r="C43" s="343" t="s">
        <v>236</v>
      </c>
      <c r="D43" s="31">
        <v>9576</v>
      </c>
      <c r="E43" s="31">
        <v>26080</v>
      </c>
      <c r="F43" s="31">
        <v>43503</v>
      </c>
      <c r="G43" s="31">
        <v>59637</v>
      </c>
      <c r="H43" s="31">
        <v>61833</v>
      </c>
      <c r="I43" s="31">
        <v>50114</v>
      </c>
      <c r="J43" s="31">
        <v>30138</v>
      </c>
      <c r="K43" s="31">
        <v>15876</v>
      </c>
      <c r="L43" s="31">
        <v>9059</v>
      </c>
      <c r="M43" s="31">
        <v>10174.5</v>
      </c>
      <c r="N43" s="31">
        <v>2374.05</v>
      </c>
      <c r="O43" s="31">
        <v>1017.45</v>
      </c>
      <c r="P43" s="342">
        <f>SUM(D43:O43)</f>
        <v>319382</v>
      </c>
    </row>
    <row r="44" spans="1:16" ht="12.75">
      <c r="A44" s="340"/>
      <c r="B44" s="110" t="s">
        <v>69</v>
      </c>
      <c r="C44" s="341" t="s">
        <v>72</v>
      </c>
      <c r="D44" s="342">
        <f>SUM(D42:D43)</f>
        <v>65901</v>
      </c>
      <c r="E44" s="342">
        <f>SUM(E42:E43)</f>
        <v>230197</v>
      </c>
      <c r="F44" s="342">
        <f>SUM(F42:F43)</f>
        <v>382238</v>
      </c>
      <c r="G44" s="342">
        <f>SUM(G42:G43)</f>
        <v>488843</v>
      </c>
      <c r="H44" s="342">
        <f>SUM(H42:H43)</f>
        <v>468207</v>
      </c>
      <c r="I44" s="342">
        <f>SUM(I42:I43)</f>
        <v>354189</v>
      </c>
      <c r="J44" s="342">
        <f>SUM(J42:J43)</f>
        <v>213408</v>
      </c>
      <c r="K44" s="342">
        <f>SUM(K42:K43)</f>
        <v>89379</v>
      </c>
      <c r="L44" s="342">
        <f>SUM(L42:L43)</f>
        <v>47274</v>
      </c>
      <c r="M44" s="342">
        <f>SUM(M42:M43)</f>
        <v>60753.75</v>
      </c>
      <c r="N44" s="342">
        <f>SUM(N42:N43)</f>
        <v>14175.875</v>
      </c>
      <c r="O44" s="342">
        <f>SUM(O42:O43)</f>
        <v>6075.375</v>
      </c>
      <c r="P44" s="342">
        <f>SUM(P42:P43)</f>
        <v>2420641</v>
      </c>
    </row>
    <row r="45" spans="1:16" ht="12.75">
      <c r="A45" s="340">
        <v>2003</v>
      </c>
      <c r="B45" s="110" t="s">
        <v>232</v>
      </c>
      <c r="C45" s="341" t="s">
        <v>235</v>
      </c>
      <c r="D45" s="31">
        <v>57164</v>
      </c>
      <c r="E45" s="31">
        <v>200312</v>
      </c>
      <c r="F45" s="31">
        <v>338497</v>
      </c>
      <c r="G45" s="31">
        <v>427761</v>
      </c>
      <c r="H45" s="31">
        <v>417605</v>
      </c>
      <c r="I45" s="31">
        <v>303785</v>
      </c>
      <c r="J45" s="31">
        <v>186413</v>
      </c>
      <c r="K45" s="31">
        <v>76765</v>
      </c>
      <c r="L45" s="31">
        <v>37331</v>
      </c>
      <c r="M45" s="31">
        <v>54359.25</v>
      </c>
      <c r="N45" s="31">
        <v>12683.824999999999</v>
      </c>
      <c r="O45" s="31">
        <v>5435.925</v>
      </c>
      <c r="P45" s="342">
        <f>SUM(D45:O45)</f>
        <v>2118112</v>
      </c>
    </row>
    <row r="46" spans="1:16" ht="12.75">
      <c r="A46" s="340"/>
      <c r="B46" s="35" t="s">
        <v>233</v>
      </c>
      <c r="C46" s="343" t="s">
        <v>236</v>
      </c>
      <c r="D46" s="31">
        <v>9725</v>
      </c>
      <c r="E46" s="31">
        <v>27359</v>
      </c>
      <c r="F46" s="31">
        <v>45722</v>
      </c>
      <c r="G46" s="31">
        <v>61591</v>
      </c>
      <c r="H46" s="31">
        <v>65203</v>
      </c>
      <c r="I46" s="31">
        <v>51092</v>
      </c>
      <c r="J46" s="31">
        <v>31146</v>
      </c>
      <c r="K46" s="31">
        <v>16857</v>
      </c>
      <c r="L46" s="31">
        <v>8927</v>
      </c>
      <c r="M46" s="31">
        <v>11005.5</v>
      </c>
      <c r="N46" s="31">
        <v>2567.95</v>
      </c>
      <c r="O46" s="31">
        <v>1100.55</v>
      </c>
      <c r="P46" s="342">
        <f>SUM(D46:O46)</f>
        <v>332296</v>
      </c>
    </row>
    <row r="47" spans="1:16" ht="12.75">
      <c r="A47" s="340"/>
      <c r="B47" s="110" t="s">
        <v>69</v>
      </c>
      <c r="C47" s="341" t="s">
        <v>72</v>
      </c>
      <c r="D47" s="342">
        <f>SUM(D45:D46)</f>
        <v>66889</v>
      </c>
      <c r="E47" s="342">
        <f>SUM(E45:E46)</f>
        <v>227671</v>
      </c>
      <c r="F47" s="342">
        <f>SUM(F45:F46)</f>
        <v>384219</v>
      </c>
      <c r="G47" s="342">
        <f>SUM(G45:G46)</f>
        <v>489352</v>
      </c>
      <c r="H47" s="342">
        <f>SUM(H45:H46)</f>
        <v>482808</v>
      </c>
      <c r="I47" s="342">
        <f>SUM(I45:I46)</f>
        <v>354877</v>
      </c>
      <c r="J47" s="342">
        <f>SUM(J45:J46)</f>
        <v>217559</v>
      </c>
      <c r="K47" s="342">
        <f>SUM(K45:K46)</f>
        <v>93622</v>
      </c>
      <c r="L47" s="342">
        <f>SUM(L45:L46)</f>
        <v>46258</v>
      </c>
      <c r="M47" s="342">
        <f>SUM(M45:M46)</f>
        <v>65364.75</v>
      </c>
      <c r="N47" s="342">
        <f>SUM(N45:N46)</f>
        <v>15251.774999999998</v>
      </c>
      <c r="O47" s="342">
        <f>SUM(O45:O46)</f>
        <v>6536.475</v>
      </c>
      <c r="P47" s="342">
        <f>SUM(P45:P46)</f>
        <v>2450408</v>
      </c>
    </row>
    <row r="48" spans="1:16" ht="12.75">
      <c r="A48" s="340">
        <v>2004</v>
      </c>
      <c r="B48" s="110" t="s">
        <v>232</v>
      </c>
      <c r="C48" s="341" t="s">
        <v>235</v>
      </c>
      <c r="D48" s="31">
        <v>58258</v>
      </c>
      <c r="E48" s="31">
        <v>193271</v>
      </c>
      <c r="F48" s="31">
        <v>332829</v>
      </c>
      <c r="G48" s="31">
        <v>412098</v>
      </c>
      <c r="H48" s="31">
        <v>422286</v>
      </c>
      <c r="I48" s="31">
        <v>303140</v>
      </c>
      <c r="J48" s="31">
        <v>187515</v>
      </c>
      <c r="K48" s="31">
        <v>77979</v>
      </c>
      <c r="L48" s="31">
        <v>35792</v>
      </c>
      <c r="M48" s="31">
        <v>23181</v>
      </c>
      <c r="N48" s="31">
        <v>20621</v>
      </c>
      <c r="O48" s="31">
        <v>26931</v>
      </c>
      <c r="P48" s="342">
        <f>SUM(D48:O48)</f>
        <v>2093901</v>
      </c>
    </row>
    <row r="49" spans="1:16" ht="12.75">
      <c r="A49" s="340"/>
      <c r="B49" s="35" t="s">
        <v>233</v>
      </c>
      <c r="C49" s="343" t="s">
        <v>236</v>
      </c>
      <c r="D49" s="31">
        <v>10392</v>
      </c>
      <c r="E49" s="31">
        <v>28595</v>
      </c>
      <c r="F49" s="31">
        <v>47868</v>
      </c>
      <c r="G49" s="31">
        <v>62244</v>
      </c>
      <c r="H49" s="31">
        <v>68553</v>
      </c>
      <c r="I49" s="31">
        <v>52672</v>
      </c>
      <c r="J49" s="31">
        <v>32659</v>
      </c>
      <c r="K49" s="31">
        <v>17760</v>
      </c>
      <c r="L49" s="31">
        <v>9101</v>
      </c>
      <c r="M49" s="31">
        <v>5507</v>
      </c>
      <c r="N49" s="31">
        <v>3899</v>
      </c>
      <c r="O49" s="31">
        <v>5463</v>
      </c>
      <c r="P49" s="342">
        <f>SUM(D49:O49)</f>
        <v>344713</v>
      </c>
    </row>
    <row r="50" spans="1:16" ht="12.75">
      <c r="A50" s="340"/>
      <c r="B50" s="110" t="s">
        <v>69</v>
      </c>
      <c r="C50" s="341" t="s">
        <v>72</v>
      </c>
      <c r="D50" s="342">
        <f>SUM(D48:D49)</f>
        <v>68650</v>
      </c>
      <c r="E50" s="342">
        <f>SUM(E48:E49)</f>
        <v>221866</v>
      </c>
      <c r="F50" s="342">
        <f>SUM(F48:F49)</f>
        <v>380697</v>
      </c>
      <c r="G50" s="342">
        <f>SUM(G48:G49)</f>
        <v>474342</v>
      </c>
      <c r="H50" s="342">
        <f>SUM(H48:H49)</f>
        <v>490839</v>
      </c>
      <c r="I50" s="342">
        <f>SUM(I48:I49)</f>
        <v>355812</v>
      </c>
      <c r="J50" s="342">
        <f>SUM(J48:J49)</f>
        <v>220174</v>
      </c>
      <c r="K50" s="342">
        <f>SUM(K48:K49)</f>
        <v>95739</v>
      </c>
      <c r="L50" s="342">
        <f>SUM(L48:L49)</f>
        <v>44893</v>
      </c>
      <c r="M50" s="342">
        <f>SUM(M48:M49)</f>
        <v>28688</v>
      </c>
      <c r="N50" s="342">
        <f>SUM(N48:N49)</f>
        <v>24520</v>
      </c>
      <c r="O50" s="342">
        <f>SUM(O48:O49)</f>
        <v>32394</v>
      </c>
      <c r="P50" s="342">
        <f>SUM(P48:P49)</f>
        <v>2438614</v>
      </c>
    </row>
    <row r="51" spans="1:16" ht="12.75">
      <c r="A51" s="340">
        <v>2005</v>
      </c>
      <c r="B51" s="110" t="s">
        <v>232</v>
      </c>
      <c r="C51" s="341" t="s">
        <v>235</v>
      </c>
      <c r="D51" s="185">
        <v>57759</v>
      </c>
      <c r="E51" s="185">
        <v>191228</v>
      </c>
      <c r="F51" s="185">
        <v>315260</v>
      </c>
      <c r="G51" s="185">
        <v>383718</v>
      </c>
      <c r="H51" s="185">
        <v>402042</v>
      </c>
      <c r="I51" s="185">
        <v>287551</v>
      </c>
      <c r="J51" s="185">
        <v>155253</v>
      </c>
      <c r="K51" s="185">
        <v>78221</v>
      </c>
      <c r="L51" s="185">
        <v>31783</v>
      </c>
      <c r="M51" s="185">
        <v>20458</v>
      </c>
      <c r="N51" s="185">
        <v>16186</v>
      </c>
      <c r="O51" s="185">
        <v>38994</v>
      </c>
      <c r="P51" s="342">
        <f>SUM(D51:O51)</f>
        <v>1978453</v>
      </c>
    </row>
    <row r="52" spans="1:16" ht="12.75">
      <c r="A52" s="340"/>
      <c r="B52" s="35" t="s">
        <v>233</v>
      </c>
      <c r="C52" s="343" t="s">
        <v>236</v>
      </c>
      <c r="D52" s="185">
        <v>11273</v>
      </c>
      <c r="E52" s="185">
        <v>30142</v>
      </c>
      <c r="F52" s="185">
        <v>48789</v>
      </c>
      <c r="G52" s="185">
        <v>61803</v>
      </c>
      <c r="H52" s="185">
        <v>68657</v>
      </c>
      <c r="I52" s="185">
        <v>54350</v>
      </c>
      <c r="J52" s="185">
        <v>34073</v>
      </c>
      <c r="K52" s="185">
        <v>18594</v>
      </c>
      <c r="L52" s="185">
        <v>9107</v>
      </c>
      <c r="M52" s="185">
        <v>5543</v>
      </c>
      <c r="N52" s="185">
        <v>3465</v>
      </c>
      <c r="O52" s="185">
        <v>5652</v>
      </c>
      <c r="P52" s="342">
        <f>SUM(D52:O52)</f>
        <v>351448</v>
      </c>
    </row>
    <row r="53" spans="1:16" ht="12.75">
      <c r="A53" s="340"/>
      <c r="B53" s="110" t="s">
        <v>69</v>
      </c>
      <c r="C53" s="341" t="s">
        <v>72</v>
      </c>
      <c r="D53" s="342">
        <f>SUM(D51:D52)</f>
        <v>69032</v>
      </c>
      <c r="E53" s="342">
        <f>SUM(E51:E52)</f>
        <v>221370</v>
      </c>
      <c r="F53" s="342">
        <f>SUM(F51:F52)</f>
        <v>364049</v>
      </c>
      <c r="G53" s="342">
        <f>SUM(G51:G52)</f>
        <v>445521</v>
      </c>
      <c r="H53" s="342">
        <f>SUM(H51:H52)</f>
        <v>470699</v>
      </c>
      <c r="I53" s="342">
        <f>SUM(I51:I52)</f>
        <v>341901</v>
      </c>
      <c r="J53" s="342">
        <f>SUM(J51:J52)</f>
        <v>189326</v>
      </c>
      <c r="K53" s="342">
        <f>SUM(K51:K52)</f>
        <v>96815</v>
      </c>
      <c r="L53" s="342">
        <f>SUM(L51:L52)</f>
        <v>40890</v>
      </c>
      <c r="M53" s="342">
        <f>SUM(M51:M52)</f>
        <v>26001</v>
      </c>
      <c r="N53" s="342">
        <f>SUM(N51:N52)</f>
        <v>19651</v>
      </c>
      <c r="O53" s="342">
        <f>SUM(O51:O52)</f>
        <v>44646</v>
      </c>
      <c r="P53" s="342">
        <f>SUM(P51:P52)</f>
        <v>2329901</v>
      </c>
    </row>
    <row r="54" spans="1:16" ht="13.5" thickBot="1">
      <c r="A54" s="344"/>
      <c r="B54" s="345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134"/>
    </row>
    <row r="55" spans="1:16" ht="12.75">
      <c r="A55" s="46"/>
      <c r="B55" s="28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9"/>
    </row>
    <row r="56" spans="1:16" ht="12.75">
      <c r="A56" s="347"/>
      <c r="B56" s="28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347"/>
      <c r="B57" s="28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347"/>
      <c r="B58" s="28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2.75">
      <c r="A59" s="347"/>
      <c r="B59" s="28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347"/>
      <c r="B60" s="28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12.75">
      <c r="A61" s="347"/>
      <c r="B61" s="28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12.75">
      <c r="A62" s="347"/>
      <c r="B62" s="28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ht="12.75">
      <c r="A63" s="347"/>
      <c r="B63" s="28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2.75">
      <c r="A64" s="347"/>
      <c r="B64" s="28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ht="12.75">
      <c r="A65" s="347"/>
      <c r="B65" s="281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ht="12.75">
      <c r="A66" s="347"/>
      <c r="B66" s="28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12.75">
      <c r="A67" s="347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12.75">
      <c r="A68" s="347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12.75">
      <c r="A69" s="347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12.75">
      <c r="A70" s="347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12.75">
      <c r="A71" s="34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12.75">
      <c r="A72" s="34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ht="12.75">
      <c r="A73" s="34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ht="12.75">
      <c r="A74" s="34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ht="12.75">
      <c r="A75" s="34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ht="12.75">
      <c r="A76" s="34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ht="12.75">
      <c r="A77" s="34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ht="12.75">
      <c r="A78" s="34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ht="12.75">
      <c r="A79" s="347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ht="12.75">
      <c r="A80" s="347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2.75">
      <c r="A81" s="347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2.75">
      <c r="A82" s="347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2.75">
      <c r="A83" s="347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2.75">
      <c r="A84" s="347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2.75">
      <c r="A85" s="347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2.75">
      <c r="A86" s="347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2.75">
      <c r="A87" s="347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2.75">
      <c r="A88" s="34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2.75">
      <c r="A89" s="347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2.75">
      <c r="A90" s="347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2.75">
      <c r="A91" s="347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12.75">
      <c r="A92" s="4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9"/>
    </row>
    <row r="93" spans="1:16" ht="12.75">
      <c r="A93" s="4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9"/>
    </row>
    <row r="94" spans="1:16" ht="12.75">
      <c r="A94" s="4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9"/>
    </row>
  </sheetData>
  <mergeCells count="1">
    <mergeCell ref="D4:O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C3" sqref="A3:C3"/>
    </sheetView>
  </sheetViews>
  <sheetFormatPr defaultColWidth="9.00390625" defaultRowHeight="12.75"/>
  <sheetData>
    <row r="1" spans="1:16" ht="12.75">
      <c r="A1" s="28" t="s">
        <v>255</v>
      </c>
      <c r="B1" s="18" t="s">
        <v>256</v>
      </c>
      <c r="C1" s="18"/>
      <c r="D1" s="18"/>
      <c r="E1" s="18"/>
      <c r="F1" s="18"/>
      <c r="G1" s="18"/>
      <c r="H1" s="18"/>
      <c r="I1" s="18"/>
      <c r="J1" s="18"/>
      <c r="P1" s="19"/>
    </row>
    <row r="2" spans="1:16" ht="12.75">
      <c r="A2" s="2"/>
      <c r="B2" s="19" t="s">
        <v>257</v>
      </c>
      <c r="C2" s="19"/>
      <c r="D2" s="19"/>
      <c r="E2" s="19"/>
      <c r="F2" s="19"/>
      <c r="G2" s="19"/>
      <c r="H2" s="19"/>
      <c r="I2" s="19"/>
      <c r="J2" s="19"/>
      <c r="P2" s="19"/>
    </row>
    <row r="3" spans="1:16" ht="13.5" thickBot="1">
      <c r="A3" s="23"/>
      <c r="B3" s="24"/>
      <c r="C3" s="134"/>
      <c r="D3" s="134"/>
      <c r="E3" s="134"/>
      <c r="F3" s="135"/>
      <c r="G3" s="19"/>
      <c r="H3" s="19"/>
      <c r="I3" s="19"/>
      <c r="J3" s="19"/>
      <c r="K3" s="19"/>
      <c r="L3" s="19"/>
      <c r="M3" s="19"/>
      <c r="N3" s="19"/>
      <c r="O3" s="19"/>
      <c r="P3" s="134"/>
    </row>
    <row r="4" spans="1:16" ht="15">
      <c r="A4" s="349"/>
      <c r="B4" s="350"/>
      <c r="C4" s="350"/>
      <c r="D4" s="348" t="s">
        <v>240</v>
      </c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35"/>
    </row>
    <row r="5" spans="1:16" ht="12.75">
      <c r="A5" s="351" t="s">
        <v>66</v>
      </c>
      <c r="B5" s="352" t="s">
        <v>241</v>
      </c>
      <c r="C5" s="352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287"/>
    </row>
    <row r="6" spans="1:16" ht="12.75">
      <c r="A6" s="303" t="s">
        <v>73</v>
      </c>
      <c r="B6" s="306" t="s">
        <v>242</v>
      </c>
      <c r="C6" s="306"/>
      <c r="D6" s="201" t="s">
        <v>243</v>
      </c>
      <c r="E6" s="201" t="s">
        <v>244</v>
      </c>
      <c r="F6" s="201" t="s">
        <v>245</v>
      </c>
      <c r="G6" s="201" t="s">
        <v>246</v>
      </c>
      <c r="H6" s="201" t="s">
        <v>247</v>
      </c>
      <c r="I6" s="201" t="s">
        <v>248</v>
      </c>
      <c r="J6" s="201" t="s">
        <v>249</v>
      </c>
      <c r="K6" s="201" t="s">
        <v>250</v>
      </c>
      <c r="L6" s="201" t="s">
        <v>251</v>
      </c>
      <c r="M6" s="201" t="s">
        <v>252</v>
      </c>
      <c r="N6" s="201" t="s">
        <v>253</v>
      </c>
      <c r="O6" s="201" t="s">
        <v>254</v>
      </c>
      <c r="P6" s="201" t="s">
        <v>69</v>
      </c>
    </row>
    <row r="7" spans="1:16" ht="13.5" thickBot="1">
      <c r="A7" s="337"/>
      <c r="B7" s="338"/>
      <c r="C7" s="338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</row>
    <row r="8" spans="1:16" ht="12.75">
      <c r="A8" s="339"/>
      <c r="B8" s="204"/>
      <c r="C8" s="20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</row>
    <row r="9" spans="1:16" ht="12.75">
      <c r="A9" s="340">
        <v>1991</v>
      </c>
      <c r="B9" s="110" t="s">
        <v>232</v>
      </c>
      <c r="C9" s="341" t="s">
        <v>235</v>
      </c>
      <c r="D9" s="31">
        <v>1544</v>
      </c>
      <c r="E9" s="31">
        <v>49389</v>
      </c>
      <c r="F9" s="31">
        <v>98222</v>
      </c>
      <c r="G9" s="31">
        <v>106850</v>
      </c>
      <c r="H9" s="31">
        <v>97325</v>
      </c>
      <c r="I9" s="31">
        <v>92737</v>
      </c>
      <c r="J9" s="31">
        <v>1148</v>
      </c>
      <c r="K9" s="31">
        <v>93103</v>
      </c>
      <c r="L9" s="31">
        <v>40972</v>
      </c>
      <c r="M9" s="31">
        <v>18759</v>
      </c>
      <c r="N9" s="31">
        <v>7911</v>
      </c>
      <c r="O9" s="31">
        <v>10269</v>
      </c>
      <c r="P9" s="342">
        <f>SUM(D9:O9)</f>
        <v>618229</v>
      </c>
    </row>
    <row r="10" spans="1:16" ht="12.75">
      <c r="A10" s="340"/>
      <c r="B10" s="35" t="s">
        <v>233</v>
      </c>
      <c r="C10" s="343" t="s">
        <v>236</v>
      </c>
      <c r="D10" s="31">
        <v>61</v>
      </c>
      <c r="E10" s="31">
        <v>459</v>
      </c>
      <c r="F10" s="31">
        <v>823</v>
      </c>
      <c r="G10" s="31">
        <v>1275</v>
      </c>
      <c r="H10" s="31">
        <v>1751</v>
      </c>
      <c r="I10" s="31">
        <v>2260</v>
      </c>
      <c r="J10" s="31">
        <v>2503</v>
      </c>
      <c r="K10" s="31">
        <v>1748</v>
      </c>
      <c r="L10" s="31">
        <v>1413</v>
      </c>
      <c r="M10" s="31">
        <v>905</v>
      </c>
      <c r="N10" s="31">
        <v>432</v>
      </c>
      <c r="O10" s="31">
        <v>667</v>
      </c>
      <c r="P10" s="342">
        <f>SUM(D10:O10)</f>
        <v>14297</v>
      </c>
    </row>
    <row r="11" spans="1:16" ht="12.75">
      <c r="A11" s="340"/>
      <c r="B11" s="110" t="s">
        <v>69</v>
      </c>
      <c r="C11" s="341" t="s">
        <v>72</v>
      </c>
      <c r="D11" s="342">
        <f>SUM(D9:D10)</f>
        <v>1605</v>
      </c>
      <c r="E11" s="342">
        <f>SUM(E9:E10)</f>
        <v>49848</v>
      </c>
      <c r="F11" s="342">
        <f>SUM(F9:F10)</f>
        <v>99045</v>
      </c>
      <c r="G11" s="342">
        <f>SUM(G9:G10)</f>
        <v>108125</v>
      </c>
      <c r="H11" s="342">
        <f>SUM(H9:H10)</f>
        <v>99076</v>
      </c>
      <c r="I11" s="342">
        <f>SUM(I9:I10)</f>
        <v>94997</v>
      </c>
      <c r="J11" s="342">
        <f>SUM(J9:J10)</f>
        <v>3651</v>
      </c>
      <c r="K11" s="342">
        <f>SUM(K9:K10)</f>
        <v>94851</v>
      </c>
      <c r="L11" s="342">
        <f>SUM(L9:L10)</f>
        <v>42385</v>
      </c>
      <c r="M11" s="342">
        <f>SUM(M9:M10)</f>
        <v>19664</v>
      </c>
      <c r="N11" s="342">
        <f>SUM(N9:N10)</f>
        <v>8343</v>
      </c>
      <c r="O11" s="342">
        <f>SUM(O9:O10)</f>
        <v>10936</v>
      </c>
      <c r="P11" s="342">
        <f>SUM(P9:P10)</f>
        <v>632526</v>
      </c>
    </row>
    <row r="12" spans="1:16" ht="12.75">
      <c r="A12" s="340">
        <v>1992</v>
      </c>
      <c r="B12" s="110" t="s">
        <v>232</v>
      </c>
      <c r="C12" s="341" t="s">
        <v>235</v>
      </c>
      <c r="D12" s="31">
        <v>1688</v>
      </c>
      <c r="E12" s="31">
        <v>38634</v>
      </c>
      <c r="F12" s="31">
        <v>103413</v>
      </c>
      <c r="G12" s="31">
        <v>109634</v>
      </c>
      <c r="H12" s="31">
        <v>104344</v>
      </c>
      <c r="I12" s="31">
        <v>94532</v>
      </c>
      <c r="J12" s="31">
        <v>106130</v>
      </c>
      <c r="K12" s="31">
        <v>89803</v>
      </c>
      <c r="L12" s="31">
        <v>49590</v>
      </c>
      <c r="M12" s="31">
        <v>20763</v>
      </c>
      <c r="N12" s="31">
        <v>8827</v>
      </c>
      <c r="O12" s="31">
        <v>11165</v>
      </c>
      <c r="P12" s="342">
        <f>SUM(D12:O12)</f>
        <v>738523</v>
      </c>
    </row>
    <row r="13" spans="1:16" ht="12.75">
      <c r="A13" s="340"/>
      <c r="B13" s="35" t="s">
        <v>233</v>
      </c>
      <c r="C13" s="343" t="s">
        <v>236</v>
      </c>
      <c r="D13" s="31">
        <v>96</v>
      </c>
      <c r="E13" s="31">
        <v>445</v>
      </c>
      <c r="F13" s="31">
        <v>875</v>
      </c>
      <c r="G13" s="31">
        <v>1260</v>
      </c>
      <c r="H13" s="31">
        <v>1738</v>
      </c>
      <c r="I13" s="31">
        <v>2204</v>
      </c>
      <c r="J13" s="31">
        <v>2484</v>
      </c>
      <c r="K13" s="31">
        <v>1667</v>
      </c>
      <c r="L13" s="31">
        <v>1427</v>
      </c>
      <c r="M13" s="31">
        <v>946</v>
      </c>
      <c r="N13" s="31">
        <v>471</v>
      </c>
      <c r="O13" s="31">
        <v>227</v>
      </c>
      <c r="P13" s="342">
        <f>SUM(D13:O13)</f>
        <v>13840</v>
      </c>
    </row>
    <row r="14" spans="1:16" ht="12.75">
      <c r="A14" s="340"/>
      <c r="B14" s="110" t="s">
        <v>69</v>
      </c>
      <c r="C14" s="341" t="s">
        <v>72</v>
      </c>
      <c r="D14" s="342">
        <f>SUM(D12:D13)</f>
        <v>1784</v>
      </c>
      <c r="E14" s="342">
        <f>SUM(E12:E13)</f>
        <v>39079</v>
      </c>
      <c r="F14" s="342">
        <f>SUM(F12:F13)</f>
        <v>104288</v>
      </c>
      <c r="G14" s="342">
        <f>SUM(G12:G13)</f>
        <v>110894</v>
      </c>
      <c r="H14" s="342">
        <f>SUM(H12:H13)</f>
        <v>106082</v>
      </c>
      <c r="I14" s="342">
        <f>SUM(I12:I13)</f>
        <v>96736</v>
      </c>
      <c r="J14" s="342">
        <f>SUM(J12:J13)</f>
        <v>108614</v>
      </c>
      <c r="K14" s="342">
        <f>SUM(K12:K13)</f>
        <v>91470</v>
      </c>
      <c r="L14" s="342">
        <f>SUM(L12:L13)</f>
        <v>51017</v>
      </c>
      <c r="M14" s="342">
        <f>SUM(M12:M13)</f>
        <v>21709</v>
      </c>
      <c r="N14" s="342">
        <f>SUM(N12:N13)</f>
        <v>9298</v>
      </c>
      <c r="O14" s="342">
        <f>SUM(O12:O13)</f>
        <v>11392</v>
      </c>
      <c r="P14" s="342">
        <f>SUM(P12:P13)</f>
        <v>752363</v>
      </c>
    </row>
    <row r="15" spans="1:16" ht="12.75">
      <c r="A15" s="340">
        <v>1993</v>
      </c>
      <c r="B15" s="110" t="s">
        <v>232</v>
      </c>
      <c r="C15" s="341" t="s">
        <v>235</v>
      </c>
      <c r="D15" s="31">
        <v>1747</v>
      </c>
      <c r="E15" s="31">
        <v>39875</v>
      </c>
      <c r="F15" s="31">
        <v>106735</v>
      </c>
      <c r="G15" s="31">
        <v>113156</v>
      </c>
      <c r="H15" s="31">
        <v>107696</v>
      </c>
      <c r="I15" s="31">
        <v>97569</v>
      </c>
      <c r="J15" s="31">
        <v>109539</v>
      </c>
      <c r="K15" s="31">
        <v>92688</v>
      </c>
      <c r="L15" s="31">
        <v>51183</v>
      </c>
      <c r="M15" s="31">
        <v>21430</v>
      </c>
      <c r="N15" s="31">
        <v>9110</v>
      </c>
      <c r="O15" s="31">
        <v>11523</v>
      </c>
      <c r="P15" s="342">
        <f>SUM(D15:O15)</f>
        <v>762251</v>
      </c>
    </row>
    <row r="16" spans="1:16" ht="12.75">
      <c r="A16" s="340"/>
      <c r="B16" s="35" t="s">
        <v>233</v>
      </c>
      <c r="C16" s="343" t="s">
        <v>236</v>
      </c>
      <c r="D16" s="31">
        <v>98</v>
      </c>
      <c r="E16" s="31">
        <v>486</v>
      </c>
      <c r="F16" s="31">
        <v>877</v>
      </c>
      <c r="G16" s="31">
        <v>1463</v>
      </c>
      <c r="H16" s="31">
        <v>1743</v>
      </c>
      <c r="I16" s="31">
        <v>2299</v>
      </c>
      <c r="J16" s="31">
        <v>2591</v>
      </c>
      <c r="K16" s="31">
        <v>1691</v>
      </c>
      <c r="L16" s="31">
        <v>1440</v>
      </c>
      <c r="M16" s="31">
        <v>988</v>
      </c>
      <c r="N16" s="31">
        <v>472</v>
      </c>
      <c r="O16" s="31">
        <v>235</v>
      </c>
      <c r="P16" s="342">
        <f>SUM(D16:O16)</f>
        <v>14383</v>
      </c>
    </row>
    <row r="17" spans="1:16" ht="12.75">
      <c r="A17" s="340"/>
      <c r="B17" s="110" t="s">
        <v>69</v>
      </c>
      <c r="C17" s="341" t="s">
        <v>72</v>
      </c>
      <c r="D17" s="342">
        <f>SUM(D15:D16)</f>
        <v>1845</v>
      </c>
      <c r="E17" s="342">
        <f>SUM(E15:E16)</f>
        <v>40361</v>
      </c>
      <c r="F17" s="342">
        <f>SUM(F15:F16)</f>
        <v>107612</v>
      </c>
      <c r="G17" s="342">
        <f>SUM(G15:G16)</f>
        <v>114619</v>
      </c>
      <c r="H17" s="342">
        <f>SUM(H15:H16)</f>
        <v>109439</v>
      </c>
      <c r="I17" s="342">
        <f>SUM(I15:I16)</f>
        <v>99868</v>
      </c>
      <c r="J17" s="342">
        <f>SUM(J15:J16)</f>
        <v>112130</v>
      </c>
      <c r="K17" s="342">
        <f>SUM(K15:K16)</f>
        <v>94379</v>
      </c>
      <c r="L17" s="342">
        <f>SUM(L15:L16)</f>
        <v>52623</v>
      </c>
      <c r="M17" s="342">
        <f>SUM(M15:M16)</f>
        <v>22418</v>
      </c>
      <c r="N17" s="342">
        <f>SUM(N15:N16)</f>
        <v>9582</v>
      </c>
      <c r="O17" s="342">
        <f>SUM(O15:O16)</f>
        <v>11758</v>
      </c>
      <c r="P17" s="342">
        <f>SUM(P15:P16)</f>
        <v>776634</v>
      </c>
    </row>
    <row r="18" spans="1:16" ht="12.75">
      <c r="A18" s="340">
        <v>1994</v>
      </c>
      <c r="B18" s="110" t="s">
        <v>232</v>
      </c>
      <c r="C18" s="341" t="s">
        <v>235</v>
      </c>
      <c r="D18" s="31">
        <v>3037</v>
      </c>
      <c r="E18" s="31">
        <v>28598</v>
      </c>
      <c r="F18" s="31">
        <v>95940</v>
      </c>
      <c r="G18" s="31">
        <v>119110</v>
      </c>
      <c r="H18" s="31">
        <v>113739</v>
      </c>
      <c r="I18" s="31">
        <v>105798</v>
      </c>
      <c r="J18" s="31">
        <v>104083</v>
      </c>
      <c r="K18" s="31">
        <v>79746</v>
      </c>
      <c r="L18" s="31">
        <v>71913</v>
      </c>
      <c r="M18" s="31">
        <v>21496</v>
      </c>
      <c r="N18" s="31">
        <v>9650</v>
      </c>
      <c r="O18" s="31">
        <v>11697</v>
      </c>
      <c r="P18" s="342">
        <f>SUM(D18:O18)</f>
        <v>764807</v>
      </c>
    </row>
    <row r="19" spans="1:16" ht="12.75">
      <c r="A19" s="340"/>
      <c r="B19" s="35" t="s">
        <v>233</v>
      </c>
      <c r="C19" s="343" t="s">
        <v>236</v>
      </c>
      <c r="D19" s="31">
        <v>104</v>
      </c>
      <c r="E19" s="31">
        <v>455</v>
      </c>
      <c r="F19" s="31">
        <v>952</v>
      </c>
      <c r="G19" s="31">
        <v>1263</v>
      </c>
      <c r="H19" s="31">
        <v>1614</v>
      </c>
      <c r="I19" s="31">
        <v>2074</v>
      </c>
      <c r="J19" s="31">
        <v>2278</v>
      </c>
      <c r="K19" s="31">
        <v>1614</v>
      </c>
      <c r="L19" s="31">
        <v>1345</v>
      </c>
      <c r="M19" s="31">
        <v>852</v>
      </c>
      <c r="N19" s="31">
        <v>509</v>
      </c>
      <c r="O19" s="31">
        <v>680</v>
      </c>
      <c r="P19" s="342">
        <f>SUM(D19:O19)</f>
        <v>13740</v>
      </c>
    </row>
    <row r="20" spans="1:16" ht="12.75">
      <c r="A20" s="340"/>
      <c r="B20" s="110" t="s">
        <v>69</v>
      </c>
      <c r="C20" s="341" t="s">
        <v>72</v>
      </c>
      <c r="D20" s="342">
        <f>SUM(D18:D19)</f>
        <v>3141</v>
      </c>
      <c r="E20" s="342">
        <f>SUM(E18:E19)</f>
        <v>29053</v>
      </c>
      <c r="F20" s="342">
        <f>SUM(F18:F19)</f>
        <v>96892</v>
      </c>
      <c r="G20" s="342">
        <f>SUM(G18:G19)</f>
        <v>120373</v>
      </c>
      <c r="H20" s="342">
        <f>SUM(H18:H19)</f>
        <v>115353</v>
      </c>
      <c r="I20" s="342">
        <f>SUM(I18:I19)</f>
        <v>107872</v>
      </c>
      <c r="J20" s="342">
        <f>SUM(J18:J19)</f>
        <v>106361</v>
      </c>
      <c r="K20" s="342">
        <f>SUM(K18:K19)</f>
        <v>81360</v>
      </c>
      <c r="L20" s="342">
        <f>SUM(L18:L19)</f>
        <v>73258</v>
      </c>
      <c r="M20" s="342">
        <f>SUM(M18:M19)</f>
        <v>22348</v>
      </c>
      <c r="N20" s="342">
        <f>SUM(N18:N19)</f>
        <v>10159</v>
      </c>
      <c r="O20" s="342">
        <f>SUM(O18:O19)</f>
        <v>12377</v>
      </c>
      <c r="P20" s="342">
        <f>SUM(P18:P19)</f>
        <v>778547</v>
      </c>
    </row>
    <row r="21" spans="1:16" ht="12.75">
      <c r="A21" s="340">
        <v>1995</v>
      </c>
      <c r="B21" s="110" t="s">
        <v>232</v>
      </c>
      <c r="C21" s="341" t="s">
        <v>235</v>
      </c>
      <c r="D21" s="31">
        <v>2867</v>
      </c>
      <c r="E21" s="31">
        <v>23177</v>
      </c>
      <c r="F21" s="31">
        <v>83282</v>
      </c>
      <c r="G21" s="31">
        <v>125601</v>
      </c>
      <c r="H21" s="31">
        <v>115832</v>
      </c>
      <c r="I21" s="31">
        <v>113989</v>
      </c>
      <c r="J21" s="31">
        <v>105125</v>
      </c>
      <c r="K21" s="31">
        <v>91669</v>
      </c>
      <c r="L21" s="31">
        <v>73279</v>
      </c>
      <c r="M21" s="31">
        <v>26237</v>
      </c>
      <c r="N21" s="31">
        <v>10620</v>
      </c>
      <c r="O21" s="31">
        <v>13201</v>
      </c>
      <c r="P21" s="342">
        <f>SUM(D21:O21)</f>
        <v>784879</v>
      </c>
    </row>
    <row r="22" spans="1:16" ht="12.75">
      <c r="A22" s="340"/>
      <c r="B22" s="35" t="s">
        <v>233</v>
      </c>
      <c r="C22" s="343" t="s">
        <v>236</v>
      </c>
      <c r="D22" s="31">
        <v>150</v>
      </c>
      <c r="E22" s="31">
        <v>449</v>
      </c>
      <c r="F22" s="31">
        <v>988</v>
      </c>
      <c r="G22" s="31">
        <v>1366</v>
      </c>
      <c r="H22" s="31">
        <v>1562</v>
      </c>
      <c r="I22" s="31">
        <v>2148</v>
      </c>
      <c r="J22" s="31">
        <v>2205</v>
      </c>
      <c r="K22" s="31">
        <v>1881</v>
      </c>
      <c r="L22" s="31">
        <v>1257</v>
      </c>
      <c r="M22" s="31">
        <v>993</v>
      </c>
      <c r="N22" s="31">
        <v>525</v>
      </c>
      <c r="O22" s="31">
        <v>729</v>
      </c>
      <c r="P22" s="342">
        <f>SUM(D22:O22)</f>
        <v>14253</v>
      </c>
    </row>
    <row r="23" spans="1:16" ht="12.75">
      <c r="A23" s="340"/>
      <c r="B23" s="110" t="s">
        <v>69</v>
      </c>
      <c r="C23" s="341" t="s">
        <v>72</v>
      </c>
      <c r="D23" s="342">
        <f>SUM(D21:D22)</f>
        <v>3017</v>
      </c>
      <c r="E23" s="342">
        <f>SUM(E21:E22)</f>
        <v>23626</v>
      </c>
      <c r="F23" s="342">
        <f>SUM(F21:F22)</f>
        <v>84270</v>
      </c>
      <c r="G23" s="342">
        <f>SUM(G21:G22)</f>
        <v>126967</v>
      </c>
      <c r="H23" s="342">
        <f>SUM(H21:H22)</f>
        <v>117394</v>
      </c>
      <c r="I23" s="342">
        <f>SUM(I21:I22)</f>
        <v>116137</v>
      </c>
      <c r="J23" s="342">
        <f>SUM(J21:J22)</f>
        <v>107330</v>
      </c>
      <c r="K23" s="342">
        <f>SUM(K21:K22)</f>
        <v>93550</v>
      </c>
      <c r="L23" s="342">
        <f>SUM(L21:L22)</f>
        <v>74536</v>
      </c>
      <c r="M23" s="342">
        <f>SUM(M21:M22)</f>
        <v>27230</v>
      </c>
      <c r="N23" s="342">
        <f>SUM(N21:N22)</f>
        <v>11145</v>
      </c>
      <c r="O23" s="342">
        <f>SUM(O21:O22)</f>
        <v>13930</v>
      </c>
      <c r="P23" s="342">
        <f>SUM(P21:P22)</f>
        <v>799132</v>
      </c>
    </row>
    <row r="24" spans="1:16" ht="12.75">
      <c r="A24" s="340">
        <v>1996</v>
      </c>
      <c r="B24" s="110" t="s">
        <v>232</v>
      </c>
      <c r="C24" s="341" t="s">
        <v>235</v>
      </c>
      <c r="D24" s="31">
        <v>2385</v>
      </c>
      <c r="E24" s="31">
        <v>20372</v>
      </c>
      <c r="F24" s="31">
        <v>76788</v>
      </c>
      <c r="G24" s="31">
        <v>116857</v>
      </c>
      <c r="H24" s="31">
        <v>125309</v>
      </c>
      <c r="I24" s="31">
        <v>112486</v>
      </c>
      <c r="J24" s="31">
        <v>102720</v>
      </c>
      <c r="K24" s="31">
        <v>94124</v>
      </c>
      <c r="L24" s="31">
        <v>74792</v>
      </c>
      <c r="M24" s="31">
        <v>29010</v>
      </c>
      <c r="N24" s="31">
        <v>12275</v>
      </c>
      <c r="O24" s="31">
        <v>14568</v>
      </c>
      <c r="P24" s="342">
        <f>SUM(D24:O24)</f>
        <v>781686</v>
      </c>
    </row>
    <row r="25" spans="1:16" ht="12.75">
      <c r="A25" s="340"/>
      <c r="B25" s="35" t="s">
        <v>233</v>
      </c>
      <c r="C25" s="343" t="s">
        <v>236</v>
      </c>
      <c r="D25" s="31">
        <v>288</v>
      </c>
      <c r="E25" s="31">
        <v>544</v>
      </c>
      <c r="F25" s="31">
        <v>1434</v>
      </c>
      <c r="G25" s="31">
        <v>1439</v>
      </c>
      <c r="H25" s="31">
        <v>1761</v>
      </c>
      <c r="I25" s="31">
        <v>2069</v>
      </c>
      <c r="J25" s="31">
        <v>2147</v>
      </c>
      <c r="K25" s="31">
        <v>1954</v>
      </c>
      <c r="L25" s="31">
        <v>1234</v>
      </c>
      <c r="M25" s="31">
        <v>924</v>
      </c>
      <c r="N25" s="31">
        <v>581</v>
      </c>
      <c r="O25" s="31">
        <v>744</v>
      </c>
      <c r="P25" s="342">
        <f>SUM(D25:O25)</f>
        <v>15119</v>
      </c>
    </row>
    <row r="26" spans="1:16" ht="12.75">
      <c r="A26" s="340"/>
      <c r="B26" s="110" t="s">
        <v>69</v>
      </c>
      <c r="C26" s="341" t="s">
        <v>72</v>
      </c>
      <c r="D26" s="342">
        <f>SUM(D24:D25)</f>
        <v>2673</v>
      </c>
      <c r="E26" s="342">
        <f>SUM(E24:E25)</f>
        <v>20916</v>
      </c>
      <c r="F26" s="342">
        <f>SUM(F24:F25)</f>
        <v>78222</v>
      </c>
      <c r="G26" s="342">
        <f>SUM(G24:G25)</f>
        <v>118296</v>
      </c>
      <c r="H26" s="342">
        <f>SUM(H24:H25)</f>
        <v>127070</v>
      </c>
      <c r="I26" s="342">
        <f>SUM(I24:I25)</f>
        <v>114555</v>
      </c>
      <c r="J26" s="342">
        <f>SUM(J24:J25)</f>
        <v>104867</v>
      </c>
      <c r="K26" s="342">
        <f>SUM(K24:K25)</f>
        <v>96078</v>
      </c>
      <c r="L26" s="342">
        <f>SUM(L24:L25)</f>
        <v>76026</v>
      </c>
      <c r="M26" s="342">
        <f>SUM(M24:M25)</f>
        <v>29934</v>
      </c>
      <c r="N26" s="342">
        <f>SUM(N24:N25)</f>
        <v>12856</v>
      </c>
      <c r="O26" s="342">
        <f>SUM(O24:O25)</f>
        <v>15312</v>
      </c>
      <c r="P26" s="342">
        <f>SUM(P24:P25)</f>
        <v>796805</v>
      </c>
    </row>
    <row r="27" spans="1:16" ht="12.75">
      <c r="A27" s="340">
        <v>1997</v>
      </c>
      <c r="B27" s="110" t="s">
        <v>232</v>
      </c>
      <c r="C27" s="341" t="s">
        <v>235</v>
      </c>
      <c r="D27" s="31">
        <v>2420</v>
      </c>
      <c r="E27" s="31">
        <v>21233</v>
      </c>
      <c r="F27" s="31">
        <v>66463</v>
      </c>
      <c r="G27" s="31">
        <v>119045</v>
      </c>
      <c r="H27" s="31">
        <v>122909</v>
      </c>
      <c r="I27" s="31">
        <v>115745</v>
      </c>
      <c r="J27" s="31">
        <v>100386</v>
      </c>
      <c r="K27" s="31">
        <v>97594</v>
      </c>
      <c r="L27" s="31">
        <v>72517</v>
      </c>
      <c r="M27" s="31">
        <v>37705</v>
      </c>
      <c r="N27" s="31">
        <v>13720</v>
      </c>
      <c r="O27" s="31">
        <v>16076</v>
      </c>
      <c r="P27" s="342">
        <f>SUM(D27:O27)</f>
        <v>785813</v>
      </c>
    </row>
    <row r="28" spans="1:16" ht="12.75">
      <c r="A28" s="340"/>
      <c r="B28" s="35" t="s">
        <v>233</v>
      </c>
      <c r="C28" s="343" t="s">
        <v>236</v>
      </c>
      <c r="D28" s="31">
        <v>375</v>
      </c>
      <c r="E28" s="31">
        <v>828</v>
      </c>
      <c r="F28" s="31">
        <v>1651</v>
      </c>
      <c r="G28" s="31">
        <v>1840</v>
      </c>
      <c r="H28" s="31">
        <v>1880</v>
      </c>
      <c r="I28" s="31">
        <v>2085</v>
      </c>
      <c r="J28" s="31">
        <v>2140</v>
      </c>
      <c r="K28" s="31">
        <v>2012</v>
      </c>
      <c r="L28" s="31">
        <v>1267</v>
      </c>
      <c r="M28" s="31">
        <v>1013</v>
      </c>
      <c r="N28" s="31">
        <v>625</v>
      </c>
      <c r="O28" s="31">
        <v>814</v>
      </c>
      <c r="P28" s="342">
        <f>SUM(D28:O28)</f>
        <v>16530</v>
      </c>
    </row>
    <row r="29" spans="1:16" ht="12.75">
      <c r="A29" s="340"/>
      <c r="B29" s="110" t="s">
        <v>69</v>
      </c>
      <c r="C29" s="341" t="s">
        <v>72</v>
      </c>
      <c r="D29" s="342">
        <f>SUM(D27:D28)</f>
        <v>2795</v>
      </c>
      <c r="E29" s="342">
        <f>SUM(E27:E28)</f>
        <v>22061</v>
      </c>
      <c r="F29" s="342">
        <f>SUM(F27:F28)</f>
        <v>68114</v>
      </c>
      <c r="G29" s="342">
        <f>SUM(G27:G28)</f>
        <v>120885</v>
      </c>
      <c r="H29" s="342">
        <f>SUM(H27:H28)</f>
        <v>124789</v>
      </c>
      <c r="I29" s="342">
        <f>SUM(I27:I28)</f>
        <v>117830</v>
      </c>
      <c r="J29" s="342">
        <f>SUM(J27:J28)</f>
        <v>102526</v>
      </c>
      <c r="K29" s="342">
        <f>SUM(K27:K28)</f>
        <v>99606</v>
      </c>
      <c r="L29" s="342">
        <f>SUM(L27:L28)</f>
        <v>73784</v>
      </c>
      <c r="M29" s="342">
        <f>SUM(M27:M28)</f>
        <v>38718</v>
      </c>
      <c r="N29" s="342">
        <f>SUM(N27:N28)</f>
        <v>14345</v>
      </c>
      <c r="O29" s="342">
        <f>SUM(O27:O28)</f>
        <v>16890</v>
      </c>
      <c r="P29" s="342">
        <f>SUM(P27:P28)</f>
        <v>802343</v>
      </c>
    </row>
    <row r="30" spans="1:16" ht="12.75">
      <c r="A30" s="340">
        <v>1998</v>
      </c>
      <c r="B30" s="110" t="s">
        <v>232</v>
      </c>
      <c r="C30" s="341" t="s">
        <v>235</v>
      </c>
      <c r="D30" s="31">
        <v>2512</v>
      </c>
      <c r="E30" s="31">
        <v>20696</v>
      </c>
      <c r="F30" s="31">
        <v>59790</v>
      </c>
      <c r="G30" s="31">
        <v>117561</v>
      </c>
      <c r="H30" s="31">
        <v>123327</v>
      </c>
      <c r="I30" s="31">
        <v>115542</v>
      </c>
      <c r="J30" s="31">
        <v>101441</v>
      </c>
      <c r="K30" s="31">
        <v>94782</v>
      </c>
      <c r="L30" s="31">
        <v>67289</v>
      </c>
      <c r="M30" s="31">
        <v>50632</v>
      </c>
      <c r="N30" s="31">
        <v>15229</v>
      </c>
      <c r="O30" s="31">
        <v>17125</v>
      </c>
      <c r="P30" s="342">
        <f>SUM(D30:O30)</f>
        <v>785926</v>
      </c>
    </row>
    <row r="31" spans="1:16" ht="12.75">
      <c r="A31" s="340"/>
      <c r="B31" s="35" t="s">
        <v>233</v>
      </c>
      <c r="C31" s="343" t="s">
        <v>236</v>
      </c>
      <c r="D31" s="31">
        <v>595</v>
      </c>
      <c r="E31" s="31">
        <v>1244</v>
      </c>
      <c r="F31" s="31">
        <v>2084</v>
      </c>
      <c r="G31" s="31">
        <v>2469</v>
      </c>
      <c r="H31" s="31">
        <v>2274</v>
      </c>
      <c r="I31" s="31">
        <v>2162</v>
      </c>
      <c r="J31" s="31">
        <v>2248</v>
      </c>
      <c r="K31" s="31">
        <v>1999</v>
      </c>
      <c r="L31" s="31">
        <v>1344</v>
      </c>
      <c r="M31" s="31">
        <v>1097</v>
      </c>
      <c r="N31" s="31">
        <v>669</v>
      </c>
      <c r="O31" s="31">
        <v>894</v>
      </c>
      <c r="P31" s="342">
        <f>SUM(D31:O31)</f>
        <v>19079</v>
      </c>
    </row>
    <row r="32" spans="1:16" ht="12.75">
      <c r="A32" s="340"/>
      <c r="B32" s="110" t="s">
        <v>69</v>
      </c>
      <c r="C32" s="341" t="s">
        <v>72</v>
      </c>
      <c r="D32" s="342">
        <f>SUM(D30:D31)</f>
        <v>3107</v>
      </c>
      <c r="E32" s="342">
        <f>SUM(E30:E31)</f>
        <v>21940</v>
      </c>
      <c r="F32" s="342">
        <f>SUM(F30:F31)</f>
        <v>61874</v>
      </c>
      <c r="G32" s="342">
        <f>SUM(G30:G31)</f>
        <v>120030</v>
      </c>
      <c r="H32" s="342">
        <f>SUM(H30:H31)</f>
        <v>125601</v>
      </c>
      <c r="I32" s="342">
        <f>SUM(I30:I31)</f>
        <v>117704</v>
      </c>
      <c r="J32" s="342">
        <f>SUM(J30:J31)</f>
        <v>103689</v>
      </c>
      <c r="K32" s="342">
        <f>SUM(K30:K31)</f>
        <v>96781</v>
      </c>
      <c r="L32" s="342">
        <f>SUM(L30:L31)</f>
        <v>68633</v>
      </c>
      <c r="M32" s="342">
        <f>SUM(M30:M31)</f>
        <v>51729</v>
      </c>
      <c r="N32" s="342">
        <f>SUM(N30:N31)</f>
        <v>15898</v>
      </c>
      <c r="O32" s="342">
        <f>SUM(O30:O31)</f>
        <v>18019</v>
      </c>
      <c r="P32" s="342">
        <f>SUM(P30:P31)</f>
        <v>805005</v>
      </c>
    </row>
    <row r="33" spans="1:16" ht="12.75">
      <c r="A33" s="340">
        <v>1999</v>
      </c>
      <c r="B33" s="110" t="s">
        <v>232</v>
      </c>
      <c r="C33" s="341" t="s">
        <v>235</v>
      </c>
      <c r="D33" s="31">
        <v>5573</v>
      </c>
      <c r="E33" s="31">
        <v>31978</v>
      </c>
      <c r="F33" s="31">
        <v>64293</v>
      </c>
      <c r="G33" s="31">
        <v>128922</v>
      </c>
      <c r="H33" s="31">
        <v>132874</v>
      </c>
      <c r="I33" s="31">
        <v>122564</v>
      </c>
      <c r="J33" s="31">
        <v>107250</v>
      </c>
      <c r="K33" s="31">
        <v>95549</v>
      </c>
      <c r="L33" s="31">
        <v>68690</v>
      </c>
      <c r="M33" s="31">
        <v>70779</v>
      </c>
      <c r="N33" s="31">
        <v>16515.1</v>
      </c>
      <c r="O33" s="31">
        <v>7077.9</v>
      </c>
      <c r="P33" s="342">
        <f>SUM(D33:O33)</f>
        <v>852065</v>
      </c>
    </row>
    <row r="34" spans="1:16" ht="12.75">
      <c r="A34" s="340"/>
      <c r="B34" s="35" t="s">
        <v>233</v>
      </c>
      <c r="C34" s="343" t="s">
        <v>236</v>
      </c>
      <c r="D34" s="31">
        <v>890</v>
      </c>
      <c r="E34" s="31">
        <v>1891</v>
      </c>
      <c r="F34" s="31">
        <v>2674</v>
      </c>
      <c r="G34" s="31">
        <v>3745</v>
      </c>
      <c r="H34" s="31">
        <v>3007</v>
      </c>
      <c r="I34" s="31">
        <v>2635</v>
      </c>
      <c r="J34" s="31">
        <v>2463</v>
      </c>
      <c r="K34" s="31">
        <v>2181</v>
      </c>
      <c r="L34" s="31">
        <v>1484</v>
      </c>
      <c r="M34" s="31">
        <v>2139.75</v>
      </c>
      <c r="N34" s="31">
        <v>499.275</v>
      </c>
      <c r="O34" s="31">
        <v>213.975</v>
      </c>
      <c r="P34" s="342">
        <f>SUM(D34:O34)</f>
        <v>23823</v>
      </c>
    </row>
    <row r="35" spans="1:16" ht="12.75">
      <c r="A35" s="340"/>
      <c r="B35" s="110" t="s">
        <v>69</v>
      </c>
      <c r="C35" s="341" t="s">
        <v>72</v>
      </c>
      <c r="D35" s="342">
        <f>SUM(D33:D34)</f>
        <v>6463</v>
      </c>
      <c r="E35" s="342">
        <f>SUM(E33:E34)</f>
        <v>33869</v>
      </c>
      <c r="F35" s="342">
        <f>SUM(F33:F34)</f>
        <v>66967</v>
      </c>
      <c r="G35" s="342">
        <f>SUM(G33:G34)</f>
        <v>132667</v>
      </c>
      <c r="H35" s="342">
        <f>SUM(H33:H34)</f>
        <v>135881</v>
      </c>
      <c r="I35" s="342">
        <f>SUM(I33:I34)</f>
        <v>125199</v>
      </c>
      <c r="J35" s="342">
        <f>SUM(J33:J34)</f>
        <v>109713</v>
      </c>
      <c r="K35" s="342">
        <f>SUM(K33:K34)</f>
        <v>97730</v>
      </c>
      <c r="L35" s="342">
        <f>SUM(L33:L34)</f>
        <v>70174</v>
      </c>
      <c r="M35" s="342">
        <f>SUM(M33:M34)</f>
        <v>72918.75</v>
      </c>
      <c r="N35" s="342">
        <f>SUM(N33:N34)</f>
        <v>17014.375</v>
      </c>
      <c r="O35" s="342">
        <f>SUM(O33:O34)</f>
        <v>7291.875</v>
      </c>
      <c r="P35" s="342">
        <f>SUM(P33:P34)</f>
        <v>875888</v>
      </c>
    </row>
    <row r="36" spans="1:16" ht="12.75">
      <c r="A36" s="340">
        <v>2000</v>
      </c>
      <c r="B36" s="110" t="s">
        <v>232</v>
      </c>
      <c r="C36" s="341" t="s">
        <v>235</v>
      </c>
      <c r="D36" s="31">
        <v>6970</v>
      </c>
      <c r="E36" s="31">
        <v>36573</v>
      </c>
      <c r="F36" s="31">
        <v>66709</v>
      </c>
      <c r="G36" s="31">
        <v>121859</v>
      </c>
      <c r="H36" s="31">
        <v>146692</v>
      </c>
      <c r="I36" s="31">
        <v>126067</v>
      </c>
      <c r="J36" s="31">
        <v>115550</v>
      </c>
      <c r="K36" s="31">
        <v>87538</v>
      </c>
      <c r="L36" s="31">
        <v>70666</v>
      </c>
      <c r="M36" s="31">
        <v>67401.75</v>
      </c>
      <c r="N36" s="31">
        <v>15727.074999999999</v>
      </c>
      <c r="O36" s="31">
        <v>6740.175</v>
      </c>
      <c r="P36" s="342">
        <f>SUM(D36:O36)</f>
        <v>868493</v>
      </c>
    </row>
    <row r="37" spans="1:16" ht="12.75">
      <c r="A37" s="340"/>
      <c r="B37" s="35" t="s">
        <v>233</v>
      </c>
      <c r="C37" s="343" t="s">
        <v>236</v>
      </c>
      <c r="D37" s="31">
        <v>442</v>
      </c>
      <c r="E37" s="31">
        <v>1182</v>
      </c>
      <c r="F37" s="31">
        <v>1835</v>
      </c>
      <c r="G37" s="31">
        <v>2697</v>
      </c>
      <c r="H37" s="31">
        <v>2686</v>
      </c>
      <c r="I37" s="31">
        <v>2348</v>
      </c>
      <c r="J37" s="31">
        <v>2432</v>
      </c>
      <c r="K37" s="31">
        <v>2024</v>
      </c>
      <c r="L37" s="31">
        <v>1644</v>
      </c>
      <c r="M37" s="31">
        <v>2146.5</v>
      </c>
      <c r="N37" s="31">
        <v>500.85</v>
      </c>
      <c r="O37" s="31">
        <v>214.65</v>
      </c>
      <c r="P37" s="342">
        <f>SUM(D37:O37)</f>
        <v>20152</v>
      </c>
    </row>
    <row r="38" spans="1:16" ht="12.75">
      <c r="A38" s="340"/>
      <c r="B38" s="110" t="s">
        <v>69</v>
      </c>
      <c r="C38" s="341" t="s">
        <v>72</v>
      </c>
      <c r="D38" s="342">
        <f>SUM(D36:D37)</f>
        <v>7412</v>
      </c>
      <c r="E38" s="342">
        <f>SUM(E36:E37)</f>
        <v>37755</v>
      </c>
      <c r="F38" s="342">
        <f>SUM(F36:F37)</f>
        <v>68544</v>
      </c>
      <c r="G38" s="342">
        <f>SUM(G36:G37)</f>
        <v>124556</v>
      </c>
      <c r="H38" s="342">
        <f>SUM(H36:H37)</f>
        <v>149378</v>
      </c>
      <c r="I38" s="342">
        <f>SUM(I36:I37)</f>
        <v>128415</v>
      </c>
      <c r="J38" s="342">
        <f>SUM(J36:J37)</f>
        <v>117982</v>
      </c>
      <c r="K38" s="342">
        <f>SUM(K36:K37)</f>
        <v>89562</v>
      </c>
      <c r="L38" s="342">
        <f>SUM(L36:L37)</f>
        <v>72310</v>
      </c>
      <c r="M38" s="342">
        <f>SUM(M36:M37)</f>
        <v>69548.25</v>
      </c>
      <c r="N38" s="342">
        <f>SUM(N36:N37)</f>
        <v>16227.925</v>
      </c>
      <c r="O38" s="342">
        <f>SUM(O36:O37)</f>
        <v>6954.825</v>
      </c>
      <c r="P38" s="342">
        <f>SUM(P36:P37)</f>
        <v>888645</v>
      </c>
    </row>
    <row r="39" spans="1:16" ht="12.75">
      <c r="A39" s="340">
        <v>2001</v>
      </c>
      <c r="B39" s="110" t="s">
        <v>232</v>
      </c>
      <c r="C39" s="341" t="s">
        <v>235</v>
      </c>
      <c r="D39" s="31">
        <v>7846</v>
      </c>
      <c r="E39" s="31">
        <v>42908</v>
      </c>
      <c r="F39" s="31">
        <v>71474</v>
      </c>
      <c r="G39" s="31">
        <v>125838</v>
      </c>
      <c r="H39" s="31">
        <v>141242</v>
      </c>
      <c r="I39" s="31">
        <v>137609</v>
      </c>
      <c r="J39" s="31">
        <v>116898</v>
      </c>
      <c r="K39" s="31">
        <v>80143</v>
      </c>
      <c r="L39" s="31">
        <v>66495</v>
      </c>
      <c r="M39" s="31">
        <v>68724.75</v>
      </c>
      <c r="N39" s="31">
        <v>16035.775</v>
      </c>
      <c r="O39" s="31">
        <v>6872.474999999999</v>
      </c>
      <c r="P39" s="342">
        <f>SUM(D39:O39)</f>
        <v>882086</v>
      </c>
    </row>
    <row r="40" spans="1:16" ht="12.75">
      <c r="A40" s="340"/>
      <c r="B40" s="35" t="s">
        <v>233</v>
      </c>
      <c r="C40" s="343" t="s">
        <v>236</v>
      </c>
      <c r="D40" s="31">
        <v>190</v>
      </c>
      <c r="E40" s="31">
        <v>869</v>
      </c>
      <c r="F40" s="31">
        <v>1395</v>
      </c>
      <c r="G40" s="31">
        <v>2339</v>
      </c>
      <c r="H40" s="31">
        <v>2247</v>
      </c>
      <c r="I40" s="31">
        <v>2310</v>
      </c>
      <c r="J40" s="31">
        <v>2273</v>
      </c>
      <c r="K40" s="31">
        <v>1873</v>
      </c>
      <c r="L40" s="31">
        <v>1586</v>
      </c>
      <c r="M40" s="31">
        <v>2123.25</v>
      </c>
      <c r="N40" s="31">
        <v>495.425</v>
      </c>
      <c r="O40" s="31">
        <v>212.325</v>
      </c>
      <c r="P40" s="342">
        <f>SUM(D40:O40)</f>
        <v>17913</v>
      </c>
    </row>
    <row r="41" spans="1:16" ht="12.75">
      <c r="A41" s="340"/>
      <c r="B41" s="110" t="s">
        <v>69</v>
      </c>
      <c r="C41" s="341" t="s">
        <v>72</v>
      </c>
      <c r="D41" s="342">
        <f>SUM(D39:D40)</f>
        <v>8036</v>
      </c>
      <c r="E41" s="342">
        <f>SUM(E39:E40)</f>
        <v>43777</v>
      </c>
      <c r="F41" s="342">
        <f>SUM(F39:F40)</f>
        <v>72869</v>
      </c>
      <c r="G41" s="342">
        <f>SUM(G39:G40)</f>
        <v>128177</v>
      </c>
      <c r="H41" s="342">
        <f>SUM(H39:H40)</f>
        <v>143489</v>
      </c>
      <c r="I41" s="342">
        <f>SUM(I39:I40)</f>
        <v>139919</v>
      </c>
      <c r="J41" s="342">
        <f>SUM(J39:J40)</f>
        <v>119171</v>
      </c>
      <c r="K41" s="342">
        <f>SUM(K39:K40)</f>
        <v>82016</v>
      </c>
      <c r="L41" s="342">
        <f>SUM(L39:L40)</f>
        <v>68081</v>
      </c>
      <c r="M41" s="342">
        <f>SUM(M39:M40)</f>
        <v>70848</v>
      </c>
      <c r="N41" s="342">
        <f>SUM(N39:N40)</f>
        <v>16531.2</v>
      </c>
      <c r="O41" s="342">
        <f>SUM(O39:O40)</f>
        <v>7084.799999999999</v>
      </c>
      <c r="P41" s="342">
        <f>SUM(P39:P40)</f>
        <v>899999</v>
      </c>
    </row>
    <row r="42" spans="1:16" ht="12.75">
      <c r="A42" s="340">
        <v>2002</v>
      </c>
      <c r="B42" s="110" t="s">
        <v>232</v>
      </c>
      <c r="C42" s="341" t="s">
        <v>235</v>
      </c>
      <c r="D42" s="31">
        <v>7199</v>
      </c>
      <c r="E42" s="31">
        <v>42372</v>
      </c>
      <c r="F42" s="31">
        <v>77812</v>
      </c>
      <c r="G42" s="31">
        <v>117940</v>
      </c>
      <c r="H42" s="31">
        <v>147064</v>
      </c>
      <c r="I42" s="31">
        <v>134498</v>
      </c>
      <c r="J42" s="31">
        <v>117981</v>
      </c>
      <c r="K42" s="31">
        <v>77756</v>
      </c>
      <c r="L42" s="31">
        <v>65385</v>
      </c>
      <c r="M42" s="31">
        <v>72352.5</v>
      </c>
      <c r="N42" s="31">
        <v>16882.25</v>
      </c>
      <c r="O42" s="31">
        <v>7235.25</v>
      </c>
      <c r="P42" s="342">
        <f>SUM(D42:O42)</f>
        <v>884477</v>
      </c>
    </row>
    <row r="43" spans="1:16" ht="12.75">
      <c r="A43" s="340"/>
      <c r="B43" s="35" t="s">
        <v>233</v>
      </c>
      <c r="C43" s="343" t="s">
        <v>236</v>
      </c>
      <c r="D43" s="31">
        <v>132</v>
      </c>
      <c r="E43" s="31">
        <v>610</v>
      </c>
      <c r="F43" s="31">
        <v>1238</v>
      </c>
      <c r="G43" s="31">
        <v>1913</v>
      </c>
      <c r="H43" s="31">
        <v>2131</v>
      </c>
      <c r="I43" s="31">
        <v>2020</v>
      </c>
      <c r="J43" s="31">
        <v>2041</v>
      </c>
      <c r="K43" s="31">
        <v>1694</v>
      </c>
      <c r="L43" s="31">
        <v>1501</v>
      </c>
      <c r="M43" s="31">
        <v>2200.5</v>
      </c>
      <c r="N43" s="31">
        <v>513.45</v>
      </c>
      <c r="O43" s="31">
        <v>220.05</v>
      </c>
      <c r="P43" s="342">
        <f>SUM(D43:O43)</f>
        <v>16214</v>
      </c>
    </row>
    <row r="44" spans="1:16" ht="12.75">
      <c r="A44" s="340"/>
      <c r="B44" s="110" t="s">
        <v>69</v>
      </c>
      <c r="C44" s="341" t="s">
        <v>72</v>
      </c>
      <c r="D44" s="342">
        <f>SUM(D42:D43)</f>
        <v>7331</v>
      </c>
      <c r="E44" s="342">
        <f>SUM(E42:E43)</f>
        <v>42982</v>
      </c>
      <c r="F44" s="342">
        <f>SUM(F42:F43)</f>
        <v>79050</v>
      </c>
      <c r="G44" s="342">
        <f>SUM(G42:G43)</f>
        <v>119853</v>
      </c>
      <c r="H44" s="342">
        <f>SUM(H42:H43)</f>
        <v>149195</v>
      </c>
      <c r="I44" s="342">
        <f>SUM(I42:I43)</f>
        <v>136518</v>
      </c>
      <c r="J44" s="342">
        <f>SUM(J42:J43)</f>
        <v>120022</v>
      </c>
      <c r="K44" s="342">
        <f>SUM(K42:K43)</f>
        <v>79450</v>
      </c>
      <c r="L44" s="342">
        <f>SUM(L42:L43)</f>
        <v>66886</v>
      </c>
      <c r="M44" s="342">
        <f>SUM(M42:M43)</f>
        <v>74553</v>
      </c>
      <c r="N44" s="342">
        <f>SUM(N42:N43)</f>
        <v>17395.7</v>
      </c>
      <c r="O44" s="342">
        <f>SUM(O42:O43)</f>
        <v>7455.3</v>
      </c>
      <c r="P44" s="342">
        <f>SUM(P42:P43)</f>
        <v>900691</v>
      </c>
    </row>
    <row r="45" spans="1:16" ht="12.75">
      <c r="A45" s="340">
        <v>2003</v>
      </c>
      <c r="B45" s="110" t="s">
        <v>232</v>
      </c>
      <c r="C45" s="341" t="s">
        <v>235</v>
      </c>
      <c r="D45" s="31">
        <v>9995</v>
      </c>
      <c r="E45" s="31">
        <v>50061</v>
      </c>
      <c r="F45" s="31">
        <v>87592</v>
      </c>
      <c r="G45" s="31">
        <v>122444</v>
      </c>
      <c r="H45" s="31">
        <v>152913</v>
      </c>
      <c r="I45" s="31">
        <v>137857</v>
      </c>
      <c r="J45" s="31">
        <v>117124</v>
      </c>
      <c r="K45" s="31">
        <v>75904</v>
      </c>
      <c r="L45" s="31">
        <v>59705</v>
      </c>
      <c r="M45" s="31">
        <v>77481</v>
      </c>
      <c r="N45" s="31">
        <v>18078.9</v>
      </c>
      <c r="O45" s="31">
        <v>7748.1</v>
      </c>
      <c r="P45" s="342">
        <f>SUM(D45:O45)</f>
        <v>916903</v>
      </c>
    </row>
    <row r="46" spans="1:16" ht="12.75">
      <c r="A46" s="340"/>
      <c r="B46" s="35" t="s">
        <v>233</v>
      </c>
      <c r="C46" s="343" t="s">
        <v>236</v>
      </c>
      <c r="D46" s="31">
        <v>125</v>
      </c>
      <c r="E46" s="31">
        <v>589</v>
      </c>
      <c r="F46" s="31">
        <v>1262</v>
      </c>
      <c r="G46" s="31">
        <v>1938</v>
      </c>
      <c r="H46" s="31">
        <v>2233</v>
      </c>
      <c r="I46" s="31">
        <v>2085</v>
      </c>
      <c r="J46" s="31">
        <v>1917</v>
      </c>
      <c r="K46" s="31">
        <v>1717</v>
      </c>
      <c r="L46" s="31">
        <v>1486</v>
      </c>
      <c r="M46" s="31">
        <v>2389.5</v>
      </c>
      <c r="N46" s="31">
        <v>557.55</v>
      </c>
      <c r="O46" s="31">
        <v>238.95</v>
      </c>
      <c r="P46" s="342">
        <f>SUM(D46:O46)</f>
        <v>16538</v>
      </c>
    </row>
    <row r="47" spans="1:16" ht="12.75">
      <c r="A47" s="340"/>
      <c r="B47" s="110" t="s">
        <v>69</v>
      </c>
      <c r="C47" s="341" t="s">
        <v>72</v>
      </c>
      <c r="D47" s="342">
        <f>SUM(D45:D46)</f>
        <v>10120</v>
      </c>
      <c r="E47" s="342">
        <f>SUM(E45:E46)</f>
        <v>50650</v>
      </c>
      <c r="F47" s="342">
        <f>SUM(F45:F46)</f>
        <v>88854</v>
      </c>
      <c r="G47" s="342">
        <f>SUM(G45:G46)</f>
        <v>124382</v>
      </c>
      <c r="H47" s="342">
        <f>SUM(H45:H46)</f>
        <v>155146</v>
      </c>
      <c r="I47" s="342">
        <f>SUM(I45:I46)</f>
        <v>139942</v>
      </c>
      <c r="J47" s="342">
        <f>SUM(J45:J46)</f>
        <v>119041</v>
      </c>
      <c r="K47" s="342">
        <f>SUM(K45:K46)</f>
        <v>77621</v>
      </c>
      <c r="L47" s="342">
        <f>SUM(L45:L46)</f>
        <v>61191</v>
      </c>
      <c r="M47" s="342">
        <f>SUM(M45:M46)</f>
        <v>79870.5</v>
      </c>
      <c r="N47" s="342">
        <f>SUM(N45:N46)</f>
        <v>18636.45</v>
      </c>
      <c r="O47" s="342">
        <f>SUM(O45:O46)</f>
        <v>7987.05</v>
      </c>
      <c r="P47" s="342">
        <f>SUM(P45:P46)</f>
        <v>933441</v>
      </c>
    </row>
    <row r="48" spans="1:16" ht="12.75">
      <c r="A48" s="340">
        <v>2004</v>
      </c>
      <c r="B48" s="110" t="s">
        <v>232</v>
      </c>
      <c r="C48" s="341" t="s">
        <v>235</v>
      </c>
      <c r="D48" s="31">
        <v>19999</v>
      </c>
      <c r="E48" s="31">
        <v>66131</v>
      </c>
      <c r="F48" s="31">
        <v>107714</v>
      </c>
      <c r="G48" s="31">
        <v>131064</v>
      </c>
      <c r="H48" s="31">
        <v>166209</v>
      </c>
      <c r="I48" s="31">
        <v>144274</v>
      </c>
      <c r="J48" s="31">
        <v>120870</v>
      </c>
      <c r="K48" s="31">
        <v>75810</v>
      </c>
      <c r="L48" s="31">
        <v>56016</v>
      </c>
      <c r="M48" s="31">
        <v>39159</v>
      </c>
      <c r="N48" s="31">
        <v>36319</v>
      </c>
      <c r="O48" s="31">
        <v>24381</v>
      </c>
      <c r="P48" s="342">
        <f>SUM(D48:O48)</f>
        <v>987946</v>
      </c>
    </row>
    <row r="49" spans="1:16" ht="12.75">
      <c r="A49" s="340"/>
      <c r="B49" s="35" t="s">
        <v>233</v>
      </c>
      <c r="C49" s="343" t="s">
        <v>236</v>
      </c>
      <c r="D49" s="31">
        <v>489</v>
      </c>
      <c r="E49" s="31">
        <v>1181</v>
      </c>
      <c r="F49" s="31">
        <v>2310</v>
      </c>
      <c r="G49" s="31">
        <v>2860</v>
      </c>
      <c r="H49" s="31">
        <v>3584</v>
      </c>
      <c r="I49" s="31">
        <v>2769</v>
      </c>
      <c r="J49" s="31">
        <v>2362</v>
      </c>
      <c r="K49" s="31">
        <v>1844</v>
      </c>
      <c r="L49" s="31">
        <v>1453</v>
      </c>
      <c r="M49" s="31">
        <v>1038</v>
      </c>
      <c r="N49" s="31">
        <v>869</v>
      </c>
      <c r="O49" s="31">
        <v>1230</v>
      </c>
      <c r="P49" s="342">
        <f>SUM(D49:O49)</f>
        <v>21989</v>
      </c>
    </row>
    <row r="50" spans="1:16" ht="12.75">
      <c r="A50" s="340"/>
      <c r="B50" s="110" t="s">
        <v>69</v>
      </c>
      <c r="C50" s="341" t="s">
        <v>72</v>
      </c>
      <c r="D50" s="342">
        <f>SUM(D48:D49)</f>
        <v>20488</v>
      </c>
      <c r="E50" s="342">
        <f>SUM(E48:E49)</f>
        <v>67312</v>
      </c>
      <c r="F50" s="342">
        <f>SUM(F48:F49)</f>
        <v>110024</v>
      </c>
      <c r="G50" s="342">
        <f>SUM(G48:G49)</f>
        <v>133924</v>
      </c>
      <c r="H50" s="342">
        <f>SUM(H48:H49)</f>
        <v>169793</v>
      </c>
      <c r="I50" s="342">
        <f>SUM(I48:I49)</f>
        <v>147043</v>
      </c>
      <c r="J50" s="342">
        <f>SUM(J48:J49)</f>
        <v>123232</v>
      </c>
      <c r="K50" s="342">
        <f>SUM(K48:K49)</f>
        <v>77654</v>
      </c>
      <c r="L50" s="342">
        <f>SUM(L48:L49)</f>
        <v>57469</v>
      </c>
      <c r="M50" s="342">
        <f>SUM(M48:M49)</f>
        <v>40197</v>
      </c>
      <c r="N50" s="342">
        <f>SUM(N48:N49)</f>
        <v>37188</v>
      </c>
      <c r="O50" s="342">
        <f>SUM(O48:O49)</f>
        <v>25611</v>
      </c>
      <c r="P50" s="342">
        <f>SUM(P48:P49)</f>
        <v>1009935</v>
      </c>
    </row>
    <row r="51" spans="1:16" ht="12.75">
      <c r="A51" s="340">
        <v>2005</v>
      </c>
      <c r="B51" s="110" t="s">
        <v>232</v>
      </c>
      <c r="C51" s="341" t="s">
        <v>235</v>
      </c>
      <c r="D51" s="185">
        <v>25168</v>
      </c>
      <c r="E51" s="185">
        <v>78246</v>
      </c>
      <c r="F51" s="185">
        <v>115437</v>
      </c>
      <c r="G51" s="185">
        <v>134295</v>
      </c>
      <c r="H51" s="185">
        <v>156114</v>
      </c>
      <c r="I51" s="185">
        <v>150949</v>
      </c>
      <c r="J51" s="185">
        <v>118423</v>
      </c>
      <c r="K51" s="185">
        <v>77923</v>
      </c>
      <c r="L51" s="185">
        <v>49433</v>
      </c>
      <c r="M51" s="185">
        <v>38115</v>
      </c>
      <c r="N51" s="185">
        <v>29816</v>
      </c>
      <c r="O51" s="185">
        <v>22057</v>
      </c>
      <c r="P51" s="342">
        <f>SUM(D51:O51)</f>
        <v>995976</v>
      </c>
    </row>
    <row r="52" spans="1:16" ht="12.75">
      <c r="A52" s="340"/>
      <c r="B52" s="35" t="s">
        <v>233</v>
      </c>
      <c r="C52" s="343" t="s">
        <v>236</v>
      </c>
      <c r="D52" s="185">
        <v>920</v>
      </c>
      <c r="E52" s="185">
        <v>2116</v>
      </c>
      <c r="F52" s="185">
        <v>3494</v>
      </c>
      <c r="G52" s="185">
        <v>4336</v>
      </c>
      <c r="H52" s="185">
        <v>4879</v>
      </c>
      <c r="I52" s="185">
        <v>3806</v>
      </c>
      <c r="J52" s="185">
        <v>2785</v>
      </c>
      <c r="K52" s="185">
        <v>2158</v>
      </c>
      <c r="L52" s="185">
        <v>1349</v>
      </c>
      <c r="M52" s="185">
        <v>1101</v>
      </c>
      <c r="N52" s="185">
        <v>661</v>
      </c>
      <c r="O52" s="185">
        <v>890</v>
      </c>
      <c r="P52" s="342">
        <f>SUM(D52:O52)</f>
        <v>28495</v>
      </c>
    </row>
    <row r="53" spans="1:16" ht="12.75">
      <c r="A53" s="340"/>
      <c r="B53" s="110" t="s">
        <v>69</v>
      </c>
      <c r="C53" s="341" t="s">
        <v>72</v>
      </c>
      <c r="D53" s="342">
        <f>SUM(D51:D52)</f>
        <v>26088</v>
      </c>
      <c r="E53" s="342">
        <f>SUM(E51:E52)</f>
        <v>80362</v>
      </c>
      <c r="F53" s="342">
        <f>SUM(F51:F52)</f>
        <v>118931</v>
      </c>
      <c r="G53" s="342">
        <f>SUM(G51:G52)</f>
        <v>138631</v>
      </c>
      <c r="H53" s="342">
        <f>SUM(H51:H52)</f>
        <v>160993</v>
      </c>
      <c r="I53" s="342">
        <f>SUM(I51:I52)</f>
        <v>154755</v>
      </c>
      <c r="J53" s="342">
        <f>SUM(J51:J52)</f>
        <v>121208</v>
      </c>
      <c r="K53" s="342">
        <f>SUM(K51:K52)</f>
        <v>80081</v>
      </c>
      <c r="L53" s="342">
        <f>SUM(L51:L52)</f>
        <v>50782</v>
      </c>
      <c r="M53" s="342">
        <f>SUM(M51:M52)</f>
        <v>39216</v>
      </c>
      <c r="N53" s="342">
        <f>SUM(N51:N52)</f>
        <v>30477</v>
      </c>
      <c r="O53" s="342">
        <f>SUM(O51:O52)</f>
        <v>22947</v>
      </c>
      <c r="P53" s="342">
        <f>SUM(P51:P52)</f>
        <v>1024471</v>
      </c>
    </row>
    <row r="54" spans="1:16" ht="13.5" thickBot="1">
      <c r="A54" s="353"/>
      <c r="B54" s="345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54"/>
    </row>
    <row r="55" ht="12.75">
      <c r="P55" s="19"/>
    </row>
  </sheetData>
  <mergeCells count="1">
    <mergeCell ref="D4:O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12"/>
  <sheetViews>
    <sheetView workbookViewId="0" topLeftCell="A1">
      <selection activeCell="A10" sqref="A10"/>
    </sheetView>
  </sheetViews>
  <sheetFormatPr defaultColWidth="9.00390625" defaultRowHeight="12.75"/>
  <cols>
    <col min="1" max="1" width="18.25390625" style="0" customWidth="1"/>
  </cols>
  <sheetData>
    <row r="1" spans="1:28" ht="12.75">
      <c r="A1" s="355" t="s">
        <v>258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28"/>
      <c r="U1" s="19"/>
      <c r="V1" s="19"/>
      <c r="W1" s="19"/>
      <c r="X1" s="19"/>
      <c r="Y1" s="328"/>
      <c r="Z1" s="328"/>
      <c r="AA1" s="328"/>
      <c r="AB1" s="328"/>
    </row>
    <row r="2" spans="1:28" ht="12.75">
      <c r="A2" s="356" t="s">
        <v>259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</row>
    <row r="3" spans="1:28" ht="13.5" thickBot="1">
      <c r="A3" s="23"/>
      <c r="B3" s="357"/>
      <c r="C3" s="357"/>
      <c r="D3" s="357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</row>
    <row r="4" spans="1:28" ht="15">
      <c r="A4" s="359"/>
      <c r="B4" s="360"/>
      <c r="C4" s="361"/>
      <c r="D4" s="361"/>
      <c r="E4" s="348" t="s">
        <v>240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</row>
    <row r="5" spans="1:28" ht="12.75">
      <c r="A5" s="197" t="s">
        <v>66</v>
      </c>
      <c r="B5" s="38"/>
      <c r="C5" s="380" t="s">
        <v>260</v>
      </c>
      <c r="D5" s="380"/>
      <c r="E5" s="380" t="s">
        <v>243</v>
      </c>
      <c r="F5" s="380"/>
      <c r="G5" s="380" t="s">
        <v>244</v>
      </c>
      <c r="H5" s="380"/>
      <c r="I5" s="380" t="s">
        <v>245</v>
      </c>
      <c r="J5" s="380"/>
      <c r="K5" s="380" t="s">
        <v>246</v>
      </c>
      <c r="L5" s="380"/>
      <c r="M5" s="380" t="s">
        <v>247</v>
      </c>
      <c r="N5" s="380"/>
      <c r="O5" s="380" t="s">
        <v>248</v>
      </c>
      <c r="P5" s="380"/>
      <c r="Q5" s="380" t="s">
        <v>249</v>
      </c>
      <c r="R5" s="380"/>
      <c r="S5" s="380" t="s">
        <v>250</v>
      </c>
      <c r="T5" s="380"/>
      <c r="U5" s="380" t="s">
        <v>251</v>
      </c>
      <c r="V5" s="380"/>
      <c r="W5" s="380" t="s">
        <v>252</v>
      </c>
      <c r="X5" s="380"/>
      <c r="Y5" s="380" t="s">
        <v>253</v>
      </c>
      <c r="Z5" s="380"/>
      <c r="AA5" s="380" t="s">
        <v>254</v>
      </c>
      <c r="AB5" s="380"/>
    </row>
    <row r="6" spans="1:28" ht="12.75">
      <c r="A6" s="197"/>
      <c r="B6" s="38"/>
      <c r="C6" s="38"/>
      <c r="D6" s="3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362"/>
    </row>
    <row r="7" spans="1:28" ht="12.75">
      <c r="A7" s="197"/>
      <c r="B7" s="38" t="s">
        <v>69</v>
      </c>
      <c r="C7" s="30" t="s">
        <v>232</v>
      </c>
      <c r="D7" s="30" t="s">
        <v>233</v>
      </c>
      <c r="E7" s="30" t="s">
        <v>232</v>
      </c>
      <c r="F7" s="30" t="s">
        <v>233</v>
      </c>
      <c r="G7" s="30" t="s">
        <v>232</v>
      </c>
      <c r="H7" s="30" t="s">
        <v>233</v>
      </c>
      <c r="I7" s="30" t="s">
        <v>232</v>
      </c>
      <c r="J7" s="30" t="s">
        <v>233</v>
      </c>
      <c r="K7" s="30" t="s">
        <v>232</v>
      </c>
      <c r="L7" s="30" t="s">
        <v>233</v>
      </c>
      <c r="M7" s="30" t="s">
        <v>232</v>
      </c>
      <c r="N7" s="30" t="s">
        <v>233</v>
      </c>
      <c r="O7" s="30" t="s">
        <v>232</v>
      </c>
      <c r="P7" s="30" t="s">
        <v>233</v>
      </c>
      <c r="Q7" s="30" t="s">
        <v>232</v>
      </c>
      <c r="R7" s="30" t="s">
        <v>233</v>
      </c>
      <c r="S7" s="30" t="s">
        <v>232</v>
      </c>
      <c r="T7" s="30" t="s">
        <v>233</v>
      </c>
      <c r="U7" s="30" t="s">
        <v>232</v>
      </c>
      <c r="V7" s="30" t="s">
        <v>233</v>
      </c>
      <c r="W7" s="30" t="s">
        <v>232</v>
      </c>
      <c r="X7" s="30" t="s">
        <v>233</v>
      </c>
      <c r="Y7" s="30" t="s">
        <v>232</v>
      </c>
      <c r="Z7" s="30" t="s">
        <v>233</v>
      </c>
      <c r="AA7" s="30" t="s">
        <v>232</v>
      </c>
      <c r="AB7" s="30" t="s">
        <v>233</v>
      </c>
    </row>
    <row r="8" spans="1:28" ht="13.5" thickBot="1">
      <c r="A8" s="363" t="s">
        <v>73</v>
      </c>
      <c r="B8" s="43" t="s">
        <v>72</v>
      </c>
      <c r="C8" s="42" t="s">
        <v>235</v>
      </c>
      <c r="D8" s="42" t="s">
        <v>236</v>
      </c>
      <c r="E8" s="42" t="s">
        <v>235</v>
      </c>
      <c r="F8" s="42" t="s">
        <v>236</v>
      </c>
      <c r="G8" s="42" t="s">
        <v>235</v>
      </c>
      <c r="H8" s="42" t="s">
        <v>236</v>
      </c>
      <c r="I8" s="42" t="s">
        <v>235</v>
      </c>
      <c r="J8" s="42" t="s">
        <v>236</v>
      </c>
      <c r="K8" s="42" t="s">
        <v>235</v>
      </c>
      <c r="L8" s="42" t="s">
        <v>236</v>
      </c>
      <c r="M8" s="42" t="s">
        <v>235</v>
      </c>
      <c r="N8" s="42" t="s">
        <v>236</v>
      </c>
      <c r="O8" s="42" t="s">
        <v>235</v>
      </c>
      <c r="P8" s="42" t="s">
        <v>236</v>
      </c>
      <c r="Q8" s="42" t="s">
        <v>235</v>
      </c>
      <c r="R8" s="42" t="s">
        <v>236</v>
      </c>
      <c r="S8" s="42" t="s">
        <v>235</v>
      </c>
      <c r="T8" s="42" t="s">
        <v>236</v>
      </c>
      <c r="U8" s="42" t="s">
        <v>235</v>
      </c>
      <c r="V8" s="42" t="s">
        <v>236</v>
      </c>
      <c r="W8" s="42" t="s">
        <v>235</v>
      </c>
      <c r="X8" s="42" t="s">
        <v>236</v>
      </c>
      <c r="Y8" s="42" t="s">
        <v>235</v>
      </c>
      <c r="Z8" s="42" t="s">
        <v>236</v>
      </c>
      <c r="AA8" s="42" t="s">
        <v>235</v>
      </c>
      <c r="AB8" s="42" t="s">
        <v>236</v>
      </c>
    </row>
    <row r="9" spans="1:28" ht="12.75">
      <c r="A9" s="364"/>
      <c r="B9" s="365"/>
      <c r="C9" s="365"/>
      <c r="D9" s="36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 ht="12.75">
      <c r="A10" s="366">
        <v>1994</v>
      </c>
      <c r="B10" s="367"/>
      <c r="C10" s="367"/>
      <c r="D10" s="367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.75">
      <c r="A11" s="368" t="s">
        <v>261</v>
      </c>
      <c r="B11" s="367">
        <f>SUM(C11:AB11)</f>
        <v>10598</v>
      </c>
      <c r="C11" s="369">
        <v>0</v>
      </c>
      <c r="D11" s="369">
        <v>0</v>
      </c>
      <c r="E11" s="370">
        <v>1</v>
      </c>
      <c r="F11" s="370">
        <v>0</v>
      </c>
      <c r="G11" s="370">
        <v>29</v>
      </c>
      <c r="H11" s="370">
        <v>0</v>
      </c>
      <c r="I11" s="370">
        <v>119</v>
      </c>
      <c r="J11" s="370">
        <v>8</v>
      </c>
      <c r="K11" s="370">
        <v>278</v>
      </c>
      <c r="L11" s="370">
        <v>19</v>
      </c>
      <c r="M11" s="370">
        <v>511</v>
      </c>
      <c r="N11" s="370">
        <v>27</v>
      </c>
      <c r="O11" s="370">
        <v>772</v>
      </c>
      <c r="P11" s="370">
        <v>60</v>
      </c>
      <c r="Q11" s="370">
        <v>1235</v>
      </c>
      <c r="R11" s="370">
        <v>93</v>
      </c>
      <c r="S11" s="370">
        <v>1391</v>
      </c>
      <c r="T11" s="370">
        <v>89</v>
      </c>
      <c r="U11" s="370">
        <v>1806</v>
      </c>
      <c r="V11" s="370">
        <v>136</v>
      </c>
      <c r="W11" s="370">
        <v>1712</v>
      </c>
      <c r="X11" s="370">
        <v>158</v>
      </c>
      <c r="Y11" s="370">
        <v>961</v>
      </c>
      <c r="Z11" s="370">
        <v>92</v>
      </c>
      <c r="AA11" s="370">
        <v>974</v>
      </c>
      <c r="AB11" s="370">
        <v>127</v>
      </c>
    </row>
    <row r="12" spans="1:28" ht="12.75">
      <c r="A12" s="368" t="s">
        <v>262</v>
      </c>
      <c r="B12" s="367">
        <f>SUM(C12:AB12)</f>
        <v>421652</v>
      </c>
      <c r="C12" s="369">
        <v>0</v>
      </c>
      <c r="D12" s="369">
        <v>0</v>
      </c>
      <c r="E12" s="370">
        <v>0</v>
      </c>
      <c r="F12" s="370">
        <v>0</v>
      </c>
      <c r="G12" s="370">
        <v>0</v>
      </c>
      <c r="H12" s="370">
        <v>0</v>
      </c>
      <c r="I12" s="370">
        <v>0</v>
      </c>
      <c r="J12" s="370">
        <v>0</v>
      </c>
      <c r="K12" s="370">
        <v>0</v>
      </c>
      <c r="L12" s="370">
        <v>20</v>
      </c>
      <c r="M12" s="370">
        <v>57</v>
      </c>
      <c r="N12" s="370">
        <v>170</v>
      </c>
      <c r="O12" s="370">
        <v>598</v>
      </c>
      <c r="P12" s="370">
        <v>357</v>
      </c>
      <c r="Q12" s="370">
        <v>1446</v>
      </c>
      <c r="R12" s="370">
        <v>3127</v>
      </c>
      <c r="S12" s="370">
        <v>72777</v>
      </c>
      <c r="T12" s="370">
        <v>16077</v>
      </c>
      <c r="U12" s="370">
        <v>124851</v>
      </c>
      <c r="V12" s="370">
        <v>17085</v>
      </c>
      <c r="W12" s="370">
        <v>87667</v>
      </c>
      <c r="X12" s="370">
        <v>10489</v>
      </c>
      <c r="Y12" s="370">
        <v>45616</v>
      </c>
      <c r="Z12" s="370">
        <v>4253</v>
      </c>
      <c r="AA12" s="370">
        <v>34530</v>
      </c>
      <c r="AB12" s="370">
        <v>2532</v>
      </c>
    </row>
    <row r="13" spans="1:28" ht="12.75">
      <c r="A13" s="368" t="s">
        <v>263</v>
      </c>
      <c r="B13" s="367">
        <f>SUM(C13:AB13)</f>
        <v>328882</v>
      </c>
      <c r="C13" s="369">
        <v>25860</v>
      </c>
      <c r="D13" s="369">
        <v>30000</v>
      </c>
      <c r="E13" s="370">
        <v>2000</v>
      </c>
      <c r="F13" s="370">
        <v>7638</v>
      </c>
      <c r="G13" s="370">
        <v>773</v>
      </c>
      <c r="H13" s="370">
        <v>7913</v>
      </c>
      <c r="I13" s="370">
        <v>486</v>
      </c>
      <c r="J13" s="370">
        <v>8336</v>
      </c>
      <c r="K13" s="370">
        <v>424</v>
      </c>
      <c r="L13" s="370">
        <v>10276</v>
      </c>
      <c r="M13" s="370">
        <v>314</v>
      </c>
      <c r="N13" s="370">
        <v>14089</v>
      </c>
      <c r="O13" s="370">
        <v>321</v>
      </c>
      <c r="P13" s="370">
        <v>16746</v>
      </c>
      <c r="Q13" s="370">
        <v>290</v>
      </c>
      <c r="R13" s="370">
        <v>20164</v>
      </c>
      <c r="S13" s="370">
        <v>326</v>
      </c>
      <c r="T13" s="370">
        <v>24781</v>
      </c>
      <c r="U13" s="370">
        <v>408</v>
      </c>
      <c r="V13" s="370">
        <v>29250</v>
      </c>
      <c r="W13" s="370">
        <v>532</v>
      </c>
      <c r="X13" s="370">
        <v>33297</v>
      </c>
      <c r="Y13" s="370">
        <v>860</v>
      </c>
      <c r="Z13" s="370">
        <v>37920</v>
      </c>
      <c r="AA13" s="370">
        <v>1360</v>
      </c>
      <c r="AB13" s="370">
        <v>54518</v>
      </c>
    </row>
    <row r="14" spans="1:28" ht="12.75">
      <c r="A14" s="368"/>
      <c r="B14" s="367"/>
      <c r="C14" s="369"/>
      <c r="D14" s="369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</row>
    <row r="15" spans="1:28" ht="12.75">
      <c r="A15" s="366">
        <v>1995</v>
      </c>
      <c r="B15" s="367"/>
      <c r="C15" s="369"/>
      <c r="D15" s="369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.75">
      <c r="A16" s="368" t="s">
        <v>261</v>
      </c>
      <c r="B16" s="367">
        <f>SUM(C16:AB16)</f>
        <v>10778</v>
      </c>
      <c r="C16" s="369">
        <v>0</v>
      </c>
      <c r="D16" s="369">
        <v>0</v>
      </c>
      <c r="E16" s="370">
        <v>0</v>
      </c>
      <c r="F16" s="370">
        <v>0</v>
      </c>
      <c r="G16" s="370">
        <v>34</v>
      </c>
      <c r="H16" s="370">
        <v>0</v>
      </c>
      <c r="I16" s="370">
        <v>135</v>
      </c>
      <c r="J16" s="370">
        <v>9</v>
      </c>
      <c r="K16" s="370">
        <v>306</v>
      </c>
      <c r="L16" s="370">
        <v>23</v>
      </c>
      <c r="M16" s="370">
        <v>492</v>
      </c>
      <c r="N16" s="370">
        <v>28</v>
      </c>
      <c r="O16" s="370">
        <v>801</v>
      </c>
      <c r="P16" s="370">
        <v>59</v>
      </c>
      <c r="Q16" s="370">
        <v>1241</v>
      </c>
      <c r="R16" s="370">
        <v>107</v>
      </c>
      <c r="S16" s="370">
        <v>1489</v>
      </c>
      <c r="T16" s="370">
        <v>108</v>
      </c>
      <c r="U16" s="370">
        <v>1684</v>
      </c>
      <c r="V16" s="370">
        <v>131</v>
      </c>
      <c r="W16" s="370">
        <v>1663</v>
      </c>
      <c r="X16" s="370">
        <v>161</v>
      </c>
      <c r="Y16" s="370">
        <v>1064</v>
      </c>
      <c r="Z16" s="370">
        <v>114</v>
      </c>
      <c r="AA16" s="370">
        <v>1000</v>
      </c>
      <c r="AB16" s="370">
        <v>129</v>
      </c>
    </row>
    <row r="17" spans="1:28" ht="12.75">
      <c r="A17" s="368" t="s">
        <v>262</v>
      </c>
      <c r="B17" s="367">
        <f>SUM(C17:AB17)</f>
        <v>454455</v>
      </c>
      <c r="C17" s="369">
        <v>0</v>
      </c>
      <c r="D17" s="369">
        <v>0</v>
      </c>
      <c r="E17" s="370">
        <v>0</v>
      </c>
      <c r="F17" s="370">
        <v>0</v>
      </c>
      <c r="G17" s="370">
        <v>0</v>
      </c>
      <c r="H17" s="370">
        <v>0</v>
      </c>
      <c r="I17" s="370">
        <v>0</v>
      </c>
      <c r="J17" s="370">
        <v>3</v>
      </c>
      <c r="K17" s="370">
        <v>0</v>
      </c>
      <c r="L17" s="370">
        <v>22</v>
      </c>
      <c r="M17" s="370">
        <v>75</v>
      </c>
      <c r="N17" s="370">
        <v>216</v>
      </c>
      <c r="O17" s="370">
        <v>1978</v>
      </c>
      <c r="P17" s="370">
        <v>492</v>
      </c>
      <c r="Q17" s="370">
        <v>4895</v>
      </c>
      <c r="R17" s="370">
        <v>3896</v>
      </c>
      <c r="S17" s="370">
        <v>79777</v>
      </c>
      <c r="T17" s="370">
        <v>14739</v>
      </c>
      <c r="U17" s="370">
        <v>125236</v>
      </c>
      <c r="V17" s="370">
        <v>18085</v>
      </c>
      <c r="W17" s="370">
        <v>94851</v>
      </c>
      <c r="X17" s="370">
        <v>11890</v>
      </c>
      <c r="Y17" s="370">
        <v>52666</v>
      </c>
      <c r="Z17" s="370">
        <v>5258</v>
      </c>
      <c r="AA17" s="370">
        <v>37399</v>
      </c>
      <c r="AB17" s="370">
        <v>2977</v>
      </c>
    </row>
    <row r="18" spans="1:28" ht="12.75">
      <c r="A18" s="368" t="s">
        <v>263</v>
      </c>
      <c r="B18" s="367">
        <f>SUM(C18:AB18)</f>
        <v>347460</v>
      </c>
      <c r="C18" s="369">
        <v>27000</v>
      </c>
      <c r="D18" s="369">
        <v>29216</v>
      </c>
      <c r="E18" s="370">
        <v>2433</v>
      </c>
      <c r="F18" s="370">
        <v>10548</v>
      </c>
      <c r="G18" s="370">
        <v>816</v>
      </c>
      <c r="H18" s="370">
        <v>8360</v>
      </c>
      <c r="I18" s="370">
        <v>514</v>
      </c>
      <c r="J18" s="370">
        <v>8807</v>
      </c>
      <c r="K18" s="370">
        <v>448</v>
      </c>
      <c r="L18" s="370">
        <v>10857</v>
      </c>
      <c r="M18" s="370">
        <v>332</v>
      </c>
      <c r="N18" s="370">
        <v>14885</v>
      </c>
      <c r="O18" s="370">
        <v>339</v>
      </c>
      <c r="P18" s="370">
        <v>17692</v>
      </c>
      <c r="Q18" s="370">
        <v>306</v>
      </c>
      <c r="R18" s="370">
        <v>21303</v>
      </c>
      <c r="S18" s="370">
        <v>344</v>
      </c>
      <c r="T18" s="370">
        <v>26181</v>
      </c>
      <c r="U18" s="370">
        <v>431</v>
      </c>
      <c r="V18" s="370">
        <v>30903</v>
      </c>
      <c r="W18" s="370">
        <v>562</v>
      </c>
      <c r="X18" s="370">
        <v>35178</v>
      </c>
      <c r="Y18" s="370">
        <v>909</v>
      </c>
      <c r="Z18" s="370">
        <v>40062</v>
      </c>
      <c r="AA18" s="370">
        <v>1437</v>
      </c>
      <c r="AB18" s="370">
        <v>57597</v>
      </c>
    </row>
    <row r="19" spans="1:28" ht="12.75">
      <c r="A19" s="368"/>
      <c r="B19" s="367"/>
      <c r="C19" s="369"/>
      <c r="D19" s="36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</row>
    <row r="20" spans="1:28" ht="12.75">
      <c r="A20" s="366">
        <v>1996</v>
      </c>
      <c r="B20" s="367"/>
      <c r="C20" s="369"/>
      <c r="D20" s="369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</row>
    <row r="21" spans="1:28" ht="12.75">
      <c r="A21" s="368" t="s">
        <v>261</v>
      </c>
      <c r="B21" s="367">
        <f>SUM(C21:AB21)</f>
        <v>10852</v>
      </c>
      <c r="C21" s="369">
        <v>0</v>
      </c>
      <c r="D21" s="369">
        <v>0</v>
      </c>
      <c r="E21" s="370">
        <v>0</v>
      </c>
      <c r="F21" s="370">
        <v>0</v>
      </c>
      <c r="G21" s="370">
        <v>34</v>
      </c>
      <c r="H21" s="370">
        <v>0</v>
      </c>
      <c r="I21" s="370">
        <v>150</v>
      </c>
      <c r="J21" s="370">
        <v>9</v>
      </c>
      <c r="K21" s="370">
        <v>328</v>
      </c>
      <c r="L21" s="370">
        <v>24</v>
      </c>
      <c r="M21" s="370">
        <v>551</v>
      </c>
      <c r="N21" s="370">
        <v>36</v>
      </c>
      <c r="O21" s="370">
        <v>843</v>
      </c>
      <c r="P21" s="370">
        <v>55</v>
      </c>
      <c r="Q21" s="370">
        <v>1222</v>
      </c>
      <c r="R21" s="370">
        <v>105</v>
      </c>
      <c r="S21" s="370">
        <v>1458</v>
      </c>
      <c r="T21" s="370">
        <v>122</v>
      </c>
      <c r="U21" s="370">
        <v>1611</v>
      </c>
      <c r="V21" s="370">
        <v>131</v>
      </c>
      <c r="W21" s="370">
        <v>1539</v>
      </c>
      <c r="X21" s="370">
        <v>162</v>
      </c>
      <c r="Y21" s="370">
        <v>1175</v>
      </c>
      <c r="Z21" s="370">
        <v>127</v>
      </c>
      <c r="AA21" s="370">
        <v>1027</v>
      </c>
      <c r="AB21" s="370">
        <v>143</v>
      </c>
    </row>
    <row r="22" spans="1:28" ht="12.75">
      <c r="A22" s="368" t="s">
        <v>262</v>
      </c>
      <c r="B22" s="367">
        <f>SUM(C22:AB22)</f>
        <v>499309</v>
      </c>
      <c r="C22" s="369">
        <v>0</v>
      </c>
      <c r="D22" s="369">
        <v>0</v>
      </c>
      <c r="E22" s="370">
        <v>0</v>
      </c>
      <c r="F22" s="370">
        <v>0</v>
      </c>
      <c r="G22" s="370">
        <v>0</v>
      </c>
      <c r="H22" s="370">
        <v>0</v>
      </c>
      <c r="I22" s="370">
        <v>0</v>
      </c>
      <c r="J22" s="370">
        <v>0</v>
      </c>
      <c r="K22" s="370">
        <v>0</v>
      </c>
      <c r="L22" s="370">
        <v>24</v>
      </c>
      <c r="M22" s="370">
        <v>159</v>
      </c>
      <c r="N22" s="370">
        <v>262</v>
      </c>
      <c r="O22" s="370">
        <v>11182</v>
      </c>
      <c r="P22" s="370">
        <v>767</v>
      </c>
      <c r="Q22" s="370">
        <v>19203</v>
      </c>
      <c r="R22" s="370">
        <v>4472</v>
      </c>
      <c r="S22" s="370">
        <v>82671</v>
      </c>
      <c r="T22" s="370">
        <v>12865</v>
      </c>
      <c r="U22" s="370">
        <v>124547</v>
      </c>
      <c r="V22" s="370">
        <v>19160</v>
      </c>
      <c r="W22" s="370">
        <v>100296</v>
      </c>
      <c r="X22" s="370">
        <v>13003</v>
      </c>
      <c r="Y22" s="370">
        <v>59626</v>
      </c>
      <c r="Z22" s="370">
        <v>6592</v>
      </c>
      <c r="AA22" s="370">
        <v>40967</v>
      </c>
      <c r="AB22" s="370">
        <v>3513</v>
      </c>
    </row>
    <row r="23" spans="1:28" ht="12.75">
      <c r="A23" s="368" t="s">
        <v>263</v>
      </c>
      <c r="B23" s="367">
        <f>SUM(C23:AB23)</f>
        <v>364467</v>
      </c>
      <c r="C23" s="369">
        <v>29000</v>
      </c>
      <c r="D23" s="369">
        <v>31897</v>
      </c>
      <c r="E23" s="370">
        <v>1874</v>
      </c>
      <c r="F23" s="370">
        <v>9813</v>
      </c>
      <c r="G23" s="370">
        <v>856</v>
      </c>
      <c r="H23" s="370">
        <v>8769</v>
      </c>
      <c r="I23" s="370">
        <v>539</v>
      </c>
      <c r="J23" s="370">
        <v>9238</v>
      </c>
      <c r="K23" s="370">
        <v>470</v>
      </c>
      <c r="L23" s="370">
        <v>11388</v>
      </c>
      <c r="M23" s="370">
        <v>348</v>
      </c>
      <c r="N23" s="370">
        <v>15613</v>
      </c>
      <c r="O23" s="370">
        <v>356</v>
      </c>
      <c r="P23" s="370">
        <v>18558</v>
      </c>
      <c r="Q23" s="370">
        <v>321</v>
      </c>
      <c r="R23" s="370">
        <v>22346</v>
      </c>
      <c r="S23" s="370">
        <v>361</v>
      </c>
      <c r="T23" s="370">
        <v>27462</v>
      </c>
      <c r="U23" s="370">
        <v>452</v>
      </c>
      <c r="V23" s="370">
        <v>32415</v>
      </c>
      <c r="W23" s="370">
        <v>590</v>
      </c>
      <c r="X23" s="370">
        <v>36900</v>
      </c>
      <c r="Y23" s="370">
        <v>953</v>
      </c>
      <c r="Z23" s="370">
        <v>42023</v>
      </c>
      <c r="AA23" s="370">
        <v>1508</v>
      </c>
      <c r="AB23" s="370">
        <v>60417</v>
      </c>
    </row>
    <row r="24" spans="1:28" ht="12.75">
      <c r="A24" s="368"/>
      <c r="B24" s="367"/>
      <c r="C24" s="369"/>
      <c r="D24" s="369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</row>
    <row r="25" spans="1:28" ht="12.75">
      <c r="A25" s="366">
        <v>1997</v>
      </c>
      <c r="B25" s="367"/>
      <c r="C25" s="369"/>
      <c r="D25" s="369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</row>
    <row r="26" spans="1:28" ht="12.75">
      <c r="A26" s="368" t="s">
        <v>261</v>
      </c>
      <c r="B26" s="367">
        <f>SUM(C26:AB26)</f>
        <v>11533</v>
      </c>
      <c r="C26" s="369">
        <v>0</v>
      </c>
      <c r="D26" s="369">
        <v>0</v>
      </c>
      <c r="E26" s="370">
        <v>2</v>
      </c>
      <c r="F26" s="370">
        <v>0</v>
      </c>
      <c r="G26" s="370">
        <v>41</v>
      </c>
      <c r="H26" s="370">
        <v>3</v>
      </c>
      <c r="I26" s="370">
        <v>184</v>
      </c>
      <c r="J26" s="370">
        <v>10</v>
      </c>
      <c r="K26" s="370">
        <v>417</v>
      </c>
      <c r="L26" s="370">
        <v>29</v>
      </c>
      <c r="M26" s="370">
        <v>699</v>
      </c>
      <c r="N26" s="370">
        <v>44</v>
      </c>
      <c r="O26" s="370">
        <v>952</v>
      </c>
      <c r="P26" s="370">
        <v>62</v>
      </c>
      <c r="Q26" s="370">
        <v>1279</v>
      </c>
      <c r="R26" s="370">
        <v>106</v>
      </c>
      <c r="S26" s="370">
        <v>1442</v>
      </c>
      <c r="T26" s="370">
        <v>146</v>
      </c>
      <c r="U26" s="370">
        <v>1583</v>
      </c>
      <c r="V26" s="370">
        <v>129</v>
      </c>
      <c r="W26" s="370">
        <v>1593</v>
      </c>
      <c r="X26" s="370">
        <v>167</v>
      </c>
      <c r="Y26" s="370">
        <v>1263</v>
      </c>
      <c r="Z26" s="370">
        <v>136</v>
      </c>
      <c r="AA26" s="370">
        <v>1080</v>
      </c>
      <c r="AB26" s="370">
        <v>166</v>
      </c>
    </row>
    <row r="27" spans="1:28" ht="12.75">
      <c r="A27" s="368" t="s">
        <v>262</v>
      </c>
      <c r="B27" s="367">
        <f>SUM(C27:AB27)</f>
        <v>547098</v>
      </c>
      <c r="C27" s="369">
        <v>0</v>
      </c>
      <c r="D27" s="369">
        <v>0</v>
      </c>
      <c r="E27" s="370">
        <v>0</v>
      </c>
      <c r="F27" s="370">
        <v>0</v>
      </c>
      <c r="G27" s="370">
        <v>0</v>
      </c>
      <c r="H27" s="370">
        <v>0</v>
      </c>
      <c r="I27" s="370">
        <v>0</v>
      </c>
      <c r="J27" s="370">
        <v>0</v>
      </c>
      <c r="K27" s="370">
        <v>11</v>
      </c>
      <c r="L27" s="370">
        <v>38</v>
      </c>
      <c r="M27" s="370">
        <v>527</v>
      </c>
      <c r="N27" s="370">
        <v>336</v>
      </c>
      <c r="O27" s="370">
        <v>14100</v>
      </c>
      <c r="P27" s="370">
        <v>1167</v>
      </c>
      <c r="Q27" s="370">
        <v>26389</v>
      </c>
      <c r="R27" s="370">
        <v>5825</v>
      </c>
      <c r="S27" s="370">
        <v>90500</v>
      </c>
      <c r="T27" s="370">
        <v>11908</v>
      </c>
      <c r="U27" s="370">
        <v>123384</v>
      </c>
      <c r="V27" s="370">
        <v>20441</v>
      </c>
      <c r="W27" s="370">
        <v>110801</v>
      </c>
      <c r="X27" s="370">
        <v>14973</v>
      </c>
      <c r="Y27" s="370">
        <v>68311</v>
      </c>
      <c r="Z27" s="370">
        <v>8135</v>
      </c>
      <c r="AA27" s="370">
        <v>45974</v>
      </c>
      <c r="AB27" s="370">
        <v>4278</v>
      </c>
    </row>
    <row r="28" spans="1:28" ht="12.75">
      <c r="A28" s="368" t="s">
        <v>263</v>
      </c>
      <c r="B28" s="367">
        <f>SUM(C28:AB28)</f>
        <v>393420.64828606095</v>
      </c>
      <c r="C28" s="369">
        <v>32027</v>
      </c>
      <c r="D28" s="369">
        <v>33987</v>
      </c>
      <c r="E28" s="370">
        <v>1300</v>
      </c>
      <c r="F28" s="370">
        <v>11036</v>
      </c>
      <c r="G28" s="370">
        <v>924.419904866447</v>
      </c>
      <c r="H28" s="370">
        <v>9465.60583606447</v>
      </c>
      <c r="I28" s="370">
        <v>581.8495060373216</v>
      </c>
      <c r="J28" s="370">
        <v>9971.656831068387</v>
      </c>
      <c r="K28" s="370">
        <v>506.7961214782291</v>
      </c>
      <c r="L28" s="370">
        <v>12293.10074941235</v>
      </c>
      <c r="M28" s="370">
        <v>376.01002561287964</v>
      </c>
      <c r="N28" s="370">
        <v>16853.504503214175</v>
      </c>
      <c r="O28" s="370">
        <v>384.1841566044639</v>
      </c>
      <c r="P28" s="370">
        <v>20032.48564363526</v>
      </c>
      <c r="Q28" s="370">
        <v>347.02901573362607</v>
      </c>
      <c r="R28" s="370">
        <v>24121.020995340925</v>
      </c>
      <c r="S28" s="370">
        <v>389.38587632638126</v>
      </c>
      <c r="T28" s="370">
        <v>29643.73904948059</v>
      </c>
      <c r="U28" s="370">
        <v>488.2185510428101</v>
      </c>
      <c r="V28" s="370">
        <v>34990.342440160755</v>
      </c>
      <c r="W28" s="370">
        <v>636.8391145261617</v>
      </c>
      <c r="X28" s="370">
        <v>39830.894835836996</v>
      </c>
      <c r="Y28" s="370">
        <v>1029.19740212221</v>
      </c>
      <c r="Z28" s="370">
        <v>45361.04388843487</v>
      </c>
      <c r="AA28" s="370">
        <v>1627.3951701427002</v>
      </c>
      <c r="AB28" s="370">
        <v>65215.92866891898</v>
      </c>
    </row>
    <row r="29" spans="1:28" ht="12.75">
      <c r="A29" s="368"/>
      <c r="B29" s="367"/>
      <c r="C29" s="369"/>
      <c r="D29" s="369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</row>
    <row r="30" spans="1:28" ht="12.75">
      <c r="A30" s="366">
        <v>1998</v>
      </c>
      <c r="B30" s="367"/>
      <c r="C30" s="369"/>
      <c r="D30" s="369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</row>
    <row r="31" spans="1:28" ht="12.75">
      <c r="A31" s="368" t="s">
        <v>261</v>
      </c>
      <c r="B31" s="367">
        <f>SUM(C31:AB31)</f>
        <v>12584</v>
      </c>
      <c r="C31" s="369">
        <v>0</v>
      </c>
      <c r="D31" s="369">
        <v>0</v>
      </c>
      <c r="E31" s="370">
        <v>0</v>
      </c>
      <c r="F31" s="370">
        <v>0</v>
      </c>
      <c r="G31" s="370">
        <v>0</v>
      </c>
      <c r="H31" s="370">
        <v>0</v>
      </c>
      <c r="I31" s="370">
        <v>0</v>
      </c>
      <c r="J31" s="370">
        <v>0</v>
      </c>
      <c r="K31" s="370">
        <v>0</v>
      </c>
      <c r="L31" s="370">
        <v>51</v>
      </c>
      <c r="M31" s="370">
        <v>1695</v>
      </c>
      <c r="N31" s="370">
        <v>52</v>
      </c>
      <c r="O31" s="370">
        <v>1168</v>
      </c>
      <c r="P31" s="370">
        <v>76</v>
      </c>
      <c r="Q31" s="370">
        <v>1422</v>
      </c>
      <c r="R31" s="370">
        <v>123</v>
      </c>
      <c r="S31" s="370">
        <v>1473</v>
      </c>
      <c r="T31" s="370">
        <v>163</v>
      </c>
      <c r="U31" s="370">
        <v>1453</v>
      </c>
      <c r="V31" s="370">
        <v>145</v>
      </c>
      <c r="W31" s="370">
        <v>1727</v>
      </c>
      <c r="X31" s="370">
        <v>170</v>
      </c>
      <c r="Y31" s="370">
        <v>1369</v>
      </c>
      <c r="Z31" s="370">
        <v>163</v>
      </c>
      <c r="AA31" s="370">
        <v>1155</v>
      </c>
      <c r="AB31" s="370">
        <v>179</v>
      </c>
    </row>
    <row r="32" spans="1:28" ht="12.75">
      <c r="A32" s="368" t="s">
        <v>262</v>
      </c>
      <c r="B32" s="367">
        <f>SUM(C32:AB32)</f>
        <v>591333</v>
      </c>
      <c r="C32" s="369">
        <v>0</v>
      </c>
      <c r="D32" s="369">
        <v>0</v>
      </c>
      <c r="E32" s="370">
        <v>0</v>
      </c>
      <c r="F32" s="370">
        <v>0</v>
      </c>
      <c r="G32" s="370">
        <v>0</v>
      </c>
      <c r="H32" s="370">
        <v>0</v>
      </c>
      <c r="I32" s="370">
        <v>0</v>
      </c>
      <c r="J32" s="370">
        <v>0</v>
      </c>
      <c r="K32" s="370">
        <v>0</v>
      </c>
      <c r="L32" s="370">
        <v>36</v>
      </c>
      <c r="M32" s="370">
        <v>1529</v>
      </c>
      <c r="N32" s="370">
        <v>383</v>
      </c>
      <c r="O32" s="370">
        <v>17910</v>
      </c>
      <c r="P32" s="370">
        <v>1393</v>
      </c>
      <c r="Q32" s="370">
        <v>37048</v>
      </c>
      <c r="R32" s="370">
        <v>6672</v>
      </c>
      <c r="S32" s="370">
        <v>93387</v>
      </c>
      <c r="T32" s="370">
        <v>10044</v>
      </c>
      <c r="U32" s="370">
        <v>113081</v>
      </c>
      <c r="V32" s="370">
        <v>20811</v>
      </c>
      <c r="W32" s="370">
        <v>129984</v>
      </c>
      <c r="X32" s="370">
        <v>17386</v>
      </c>
      <c r="Y32" s="370">
        <v>75295</v>
      </c>
      <c r="Z32" s="370">
        <v>9625</v>
      </c>
      <c r="AA32" s="370">
        <v>51580</v>
      </c>
      <c r="AB32" s="370">
        <v>5169</v>
      </c>
    </row>
    <row r="33" spans="1:28" ht="12.75">
      <c r="A33" s="368" t="s">
        <v>263</v>
      </c>
      <c r="B33" s="367">
        <f>SUM(C33:AB33)</f>
        <v>415390</v>
      </c>
      <c r="C33" s="369">
        <v>34000</v>
      </c>
      <c r="D33" s="369">
        <v>36852</v>
      </c>
      <c r="E33" s="370">
        <v>1188</v>
      </c>
      <c r="F33" s="370">
        <v>10686</v>
      </c>
      <c r="G33" s="370">
        <v>976</v>
      </c>
      <c r="H33" s="370">
        <v>9994</v>
      </c>
      <c r="I33" s="370">
        <v>614</v>
      </c>
      <c r="J33" s="370">
        <v>10529</v>
      </c>
      <c r="K33" s="370">
        <v>535</v>
      </c>
      <c r="L33" s="370">
        <v>12980</v>
      </c>
      <c r="M33" s="370">
        <v>397</v>
      </c>
      <c r="N33" s="370">
        <v>17795</v>
      </c>
      <c r="O33" s="370">
        <v>406</v>
      </c>
      <c r="P33" s="370">
        <v>21151</v>
      </c>
      <c r="Q33" s="370">
        <v>366</v>
      </c>
      <c r="R33" s="370">
        <v>25468</v>
      </c>
      <c r="S33" s="370">
        <v>411</v>
      </c>
      <c r="T33" s="370">
        <v>31299</v>
      </c>
      <c r="U33" s="370">
        <v>515</v>
      </c>
      <c r="V33" s="370">
        <v>36944</v>
      </c>
      <c r="W33" s="370">
        <v>672</v>
      </c>
      <c r="X33" s="370">
        <v>42055</v>
      </c>
      <c r="Y33" s="370">
        <v>1087</v>
      </c>
      <c r="Z33" s="370">
        <v>47894</v>
      </c>
      <c r="AA33" s="370">
        <v>1718</v>
      </c>
      <c r="AB33" s="370">
        <v>68858</v>
      </c>
    </row>
    <row r="34" spans="1:28" ht="12.75">
      <c r="A34" s="368"/>
      <c r="B34" s="367"/>
      <c r="C34" s="369"/>
      <c r="D34" s="369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</row>
    <row r="35" spans="1:28" ht="12.75">
      <c r="A35" s="366">
        <v>1999</v>
      </c>
      <c r="B35" s="367"/>
      <c r="C35" s="369"/>
      <c r="D35" s="369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</row>
    <row r="36" spans="1:28" ht="12.75">
      <c r="A36" s="368" t="s">
        <v>261</v>
      </c>
      <c r="B36" s="367">
        <f>SUM(C36:AB36)</f>
        <v>13583.28513032984</v>
      </c>
      <c r="C36" s="369">
        <v>0</v>
      </c>
      <c r="D36" s="369">
        <v>0</v>
      </c>
      <c r="E36" s="370">
        <v>0</v>
      </c>
      <c r="F36" s="370">
        <v>0</v>
      </c>
      <c r="G36" s="370">
        <v>54</v>
      </c>
      <c r="H36" s="370">
        <v>4</v>
      </c>
      <c r="I36" s="370">
        <v>270</v>
      </c>
      <c r="J36" s="370">
        <v>6</v>
      </c>
      <c r="K36" s="370">
        <v>661</v>
      </c>
      <c r="L36" s="370">
        <v>40</v>
      </c>
      <c r="M36" s="370">
        <v>974</v>
      </c>
      <c r="N36" s="370">
        <v>62</v>
      </c>
      <c r="O36" s="370">
        <v>1348</v>
      </c>
      <c r="P36" s="370">
        <v>95</v>
      </c>
      <c r="Q36" s="370">
        <v>1558</v>
      </c>
      <c r="R36" s="370">
        <v>137</v>
      </c>
      <c r="S36" s="370">
        <v>1521</v>
      </c>
      <c r="T36" s="370">
        <v>183</v>
      </c>
      <c r="U36" s="370">
        <v>1445</v>
      </c>
      <c r="V36" s="370">
        <v>147</v>
      </c>
      <c r="W36" s="371">
        <v>2669</v>
      </c>
      <c r="X36" s="371">
        <v>318</v>
      </c>
      <c r="Y36" s="370">
        <v>1455.9513055751586</v>
      </c>
      <c r="Z36" s="370">
        <v>177.64453125</v>
      </c>
      <c r="AA36" s="370">
        <v>395.58309996219907</v>
      </c>
      <c r="AB36" s="370">
        <v>62.10619354248047</v>
      </c>
    </row>
    <row r="37" spans="1:28" ht="12.75">
      <c r="A37" s="368" t="s">
        <v>262</v>
      </c>
      <c r="B37" s="367">
        <f>SUM(C37:AB37)</f>
        <v>629071.1503633037</v>
      </c>
      <c r="C37" s="369">
        <v>0</v>
      </c>
      <c r="D37" s="369">
        <v>0</v>
      </c>
      <c r="E37" s="370">
        <v>0</v>
      </c>
      <c r="F37" s="370">
        <v>0</v>
      </c>
      <c r="G37" s="370">
        <v>0</v>
      </c>
      <c r="H37" s="370">
        <v>0</v>
      </c>
      <c r="I37" s="370">
        <v>0</v>
      </c>
      <c r="J37" s="370">
        <v>0</v>
      </c>
      <c r="K37" s="370">
        <v>0</v>
      </c>
      <c r="L37" s="370">
        <v>89</v>
      </c>
      <c r="M37" s="370">
        <v>1504</v>
      </c>
      <c r="N37" s="370">
        <v>500</v>
      </c>
      <c r="O37" s="370">
        <v>19339</v>
      </c>
      <c r="P37" s="370">
        <v>1967</v>
      </c>
      <c r="Q37" s="370">
        <v>43458</v>
      </c>
      <c r="R37" s="370">
        <v>7948</v>
      </c>
      <c r="S37" s="370">
        <v>97744</v>
      </c>
      <c r="T37" s="370">
        <v>9821</v>
      </c>
      <c r="U37" s="370">
        <v>110332</v>
      </c>
      <c r="V37" s="370">
        <v>20396</v>
      </c>
      <c r="W37" s="371">
        <v>165078</v>
      </c>
      <c r="X37" s="371">
        <v>20759</v>
      </c>
      <c r="Y37" s="370">
        <v>90035.50058809693</v>
      </c>
      <c r="Z37" s="370">
        <v>11587.0078125</v>
      </c>
      <c r="AA37" s="370">
        <v>24462.715403258517</v>
      </c>
      <c r="AB37" s="370">
        <v>4050.926559448242</v>
      </c>
    </row>
    <row r="38" spans="1:28" ht="12.75">
      <c r="A38" s="368" t="s">
        <v>263</v>
      </c>
      <c r="B38" s="367">
        <f>SUM(C38:AB38)</f>
        <v>444272</v>
      </c>
      <c r="C38" s="369">
        <v>36634</v>
      </c>
      <c r="D38" s="369">
        <v>37881</v>
      </c>
      <c r="E38" s="370">
        <v>1000</v>
      </c>
      <c r="F38" s="370">
        <v>12962</v>
      </c>
      <c r="G38" s="370">
        <v>1044</v>
      </c>
      <c r="H38" s="370">
        <v>10689</v>
      </c>
      <c r="I38" s="370">
        <v>657</v>
      </c>
      <c r="J38" s="370">
        <v>11261</v>
      </c>
      <c r="K38" s="370">
        <v>572</v>
      </c>
      <c r="L38" s="370">
        <v>13882</v>
      </c>
      <c r="M38" s="370">
        <v>425</v>
      </c>
      <c r="N38" s="370">
        <v>19032</v>
      </c>
      <c r="O38" s="370">
        <v>434</v>
      </c>
      <c r="P38" s="370">
        <v>22622</v>
      </c>
      <c r="Q38" s="370">
        <v>392</v>
      </c>
      <c r="R38" s="370">
        <v>27239</v>
      </c>
      <c r="S38" s="370">
        <v>440</v>
      </c>
      <c r="T38" s="370">
        <v>33475</v>
      </c>
      <c r="U38" s="370">
        <v>551</v>
      </c>
      <c r="V38" s="370">
        <v>39513</v>
      </c>
      <c r="W38" s="371">
        <v>719</v>
      </c>
      <c r="X38" s="371">
        <v>44979</v>
      </c>
      <c r="Y38" s="370">
        <v>1162</v>
      </c>
      <c r="Z38" s="370">
        <v>51224</v>
      </c>
      <c r="AA38" s="370">
        <v>1838</v>
      </c>
      <c r="AB38" s="370">
        <v>73645</v>
      </c>
    </row>
    <row r="39" spans="1:28" ht="12.75">
      <c r="A39" s="368"/>
      <c r="B39" s="367"/>
      <c r="C39" s="369"/>
      <c r="D39" s="369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1"/>
      <c r="X39" s="371"/>
      <c r="Y39" s="370"/>
      <c r="Z39" s="370"/>
      <c r="AA39" s="370"/>
      <c r="AB39" s="370"/>
    </row>
    <row r="40" spans="1:28" ht="12.75">
      <c r="A40" s="366">
        <v>2000</v>
      </c>
      <c r="B40" s="367"/>
      <c r="C40" s="369"/>
      <c r="D40" s="369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1"/>
      <c r="X40" s="371"/>
      <c r="Y40" s="370"/>
      <c r="Z40" s="370"/>
      <c r="AA40" s="370"/>
      <c r="AB40" s="370"/>
    </row>
    <row r="41" spans="1:28" ht="12.75">
      <c r="A41" s="368" t="s">
        <v>261</v>
      </c>
      <c r="B41" s="367">
        <f>SUM(C41:AB41)</f>
        <v>13640.48585714371</v>
      </c>
      <c r="C41" s="369">
        <v>0</v>
      </c>
      <c r="D41" s="369">
        <v>0</v>
      </c>
      <c r="E41" s="370">
        <v>2</v>
      </c>
      <c r="F41" s="370">
        <v>0</v>
      </c>
      <c r="G41" s="370">
        <v>56</v>
      </c>
      <c r="H41" s="370">
        <v>4</v>
      </c>
      <c r="I41" s="370">
        <v>280</v>
      </c>
      <c r="J41" s="370">
        <v>4</v>
      </c>
      <c r="K41" s="370">
        <v>740</v>
      </c>
      <c r="L41" s="370">
        <v>42</v>
      </c>
      <c r="M41" s="370">
        <v>1148</v>
      </c>
      <c r="N41" s="370">
        <v>70</v>
      </c>
      <c r="O41" s="370">
        <v>1514</v>
      </c>
      <c r="P41" s="370">
        <v>108</v>
      </c>
      <c r="Q41" s="370">
        <v>1816</v>
      </c>
      <c r="R41" s="370">
        <v>136</v>
      </c>
      <c r="S41" s="370">
        <v>1555</v>
      </c>
      <c r="T41" s="370">
        <v>183</v>
      </c>
      <c r="U41" s="370">
        <v>1545</v>
      </c>
      <c r="V41" s="370">
        <v>181</v>
      </c>
      <c r="W41" s="371">
        <v>2681</v>
      </c>
      <c r="X41" s="371">
        <v>334</v>
      </c>
      <c r="Y41" s="370">
        <v>863.3942601740766</v>
      </c>
      <c r="Z41" s="370">
        <v>106.33203125</v>
      </c>
      <c r="AA41" s="370">
        <v>234.5848907318416</v>
      </c>
      <c r="AB41" s="370">
        <v>37.17467498779297</v>
      </c>
    </row>
    <row r="42" spans="1:28" ht="12.75">
      <c r="A42" s="368" t="s">
        <v>262</v>
      </c>
      <c r="B42" s="367">
        <f>SUM(C42:AB42)</f>
        <v>668176.7255017582</v>
      </c>
      <c r="C42" s="369">
        <v>0</v>
      </c>
      <c r="D42" s="369">
        <v>0</v>
      </c>
      <c r="E42" s="370">
        <v>0</v>
      </c>
      <c r="F42" s="370">
        <v>0</v>
      </c>
      <c r="G42" s="370">
        <v>0</v>
      </c>
      <c r="H42" s="370">
        <v>0</v>
      </c>
      <c r="I42" s="370">
        <v>0</v>
      </c>
      <c r="J42" s="370">
        <v>0</v>
      </c>
      <c r="K42" s="370">
        <v>0</v>
      </c>
      <c r="L42" s="370">
        <v>66</v>
      </c>
      <c r="M42" s="370">
        <v>1607</v>
      </c>
      <c r="N42" s="370">
        <v>750</v>
      </c>
      <c r="O42" s="370">
        <v>20610</v>
      </c>
      <c r="P42" s="370">
        <v>2256</v>
      </c>
      <c r="Q42" s="370">
        <v>49777</v>
      </c>
      <c r="R42" s="370">
        <v>9965</v>
      </c>
      <c r="S42" s="370">
        <v>103034</v>
      </c>
      <c r="T42" s="370">
        <v>11258</v>
      </c>
      <c r="U42" s="370">
        <v>116971</v>
      </c>
      <c r="V42" s="370">
        <v>19469</v>
      </c>
      <c r="W42" s="371">
        <v>172212</v>
      </c>
      <c r="X42" s="371">
        <v>23245</v>
      </c>
      <c r="Y42" s="370">
        <v>93925.76640790401</v>
      </c>
      <c r="Z42" s="370">
        <v>12975.0546875</v>
      </c>
      <c r="AA42" s="370">
        <v>25519.703646466514</v>
      </c>
      <c r="AB42" s="370">
        <v>4536.200759887695</v>
      </c>
    </row>
    <row r="43" spans="1:28" ht="12.75">
      <c r="A43" s="368" t="s">
        <v>263</v>
      </c>
      <c r="B43" s="367">
        <f>SUM(C43:AB43)</f>
        <v>468896</v>
      </c>
      <c r="C43" s="369">
        <v>38000</v>
      </c>
      <c r="D43" s="369">
        <v>37250</v>
      </c>
      <c r="E43" s="370">
        <v>1720</v>
      </c>
      <c r="F43" s="370">
        <v>16410</v>
      </c>
      <c r="G43" s="370">
        <v>1102</v>
      </c>
      <c r="H43" s="370">
        <v>11282</v>
      </c>
      <c r="I43" s="370">
        <v>693</v>
      </c>
      <c r="J43" s="370">
        <v>11885</v>
      </c>
      <c r="K43" s="370">
        <v>604</v>
      </c>
      <c r="L43" s="370">
        <v>14651</v>
      </c>
      <c r="M43" s="370">
        <v>448</v>
      </c>
      <c r="N43" s="370">
        <v>20087</v>
      </c>
      <c r="O43" s="370">
        <v>458</v>
      </c>
      <c r="P43" s="370">
        <v>23876</v>
      </c>
      <c r="Q43" s="370">
        <v>414</v>
      </c>
      <c r="R43" s="370">
        <v>28748</v>
      </c>
      <c r="S43" s="370">
        <v>464</v>
      </c>
      <c r="T43" s="370">
        <v>35331</v>
      </c>
      <c r="U43" s="370">
        <v>582</v>
      </c>
      <c r="V43" s="370">
        <v>41703</v>
      </c>
      <c r="W43" s="371">
        <v>759</v>
      </c>
      <c r="X43" s="371">
        <v>47472</v>
      </c>
      <c r="Y43" s="370">
        <v>1227</v>
      </c>
      <c r="Z43" s="370">
        <v>54063</v>
      </c>
      <c r="AA43" s="370">
        <v>1940</v>
      </c>
      <c r="AB43" s="370">
        <v>77727</v>
      </c>
    </row>
    <row r="44" spans="1:28" ht="12.75">
      <c r="A44" s="368"/>
      <c r="B44" s="367"/>
      <c r="C44" s="369"/>
      <c r="D44" s="369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1"/>
      <c r="X44" s="371"/>
      <c r="Y44" s="370"/>
      <c r="Z44" s="370"/>
      <c r="AA44" s="370"/>
      <c r="AB44" s="370"/>
    </row>
    <row r="45" spans="1:28" ht="12.75">
      <c r="A45" s="366">
        <v>2001</v>
      </c>
      <c r="B45" s="367"/>
      <c r="C45" s="369"/>
      <c r="D45" s="369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1"/>
      <c r="X45" s="371"/>
      <c r="Y45" s="370"/>
      <c r="Z45" s="370"/>
      <c r="AA45" s="370"/>
      <c r="AB45" s="370"/>
    </row>
    <row r="46" spans="1:28" ht="12.75">
      <c r="A46" s="368" t="s">
        <v>261</v>
      </c>
      <c r="B46" s="367">
        <f>SUM(C46:AB46)</f>
        <v>15054.192481034852</v>
      </c>
      <c r="C46" s="369">
        <v>0</v>
      </c>
      <c r="D46" s="369">
        <v>0</v>
      </c>
      <c r="E46" s="370">
        <v>0</v>
      </c>
      <c r="F46" s="370">
        <v>0</v>
      </c>
      <c r="G46" s="370">
        <v>0</v>
      </c>
      <c r="H46" s="370">
        <v>0</v>
      </c>
      <c r="I46" s="370">
        <v>0</v>
      </c>
      <c r="J46" s="370">
        <v>0</v>
      </c>
      <c r="K46" s="370">
        <v>0</v>
      </c>
      <c r="L46" s="370">
        <v>54</v>
      </c>
      <c r="M46" s="370">
        <v>2311</v>
      </c>
      <c r="N46" s="370">
        <v>86</v>
      </c>
      <c r="O46" s="370">
        <v>1715</v>
      </c>
      <c r="P46" s="370">
        <v>113</v>
      </c>
      <c r="Q46" s="370">
        <v>1965</v>
      </c>
      <c r="R46" s="370">
        <v>153</v>
      </c>
      <c r="S46" s="370">
        <v>1594</v>
      </c>
      <c r="T46" s="370">
        <v>180</v>
      </c>
      <c r="U46" s="370">
        <v>1502</v>
      </c>
      <c r="V46" s="370">
        <v>195</v>
      </c>
      <c r="W46" s="371">
        <v>2701</v>
      </c>
      <c r="X46" s="371">
        <v>349</v>
      </c>
      <c r="Y46" s="370">
        <v>1473.01952481769</v>
      </c>
      <c r="Z46" s="370">
        <v>194.8359375</v>
      </c>
      <c r="AA46" s="370">
        <v>400.2205483802474</v>
      </c>
      <c r="AB46" s="370">
        <v>68.11647033691406</v>
      </c>
    </row>
    <row r="47" spans="1:28" ht="12.75">
      <c r="A47" s="368" t="s">
        <v>262</v>
      </c>
      <c r="B47" s="367">
        <f>SUM(C47:AB47)</f>
        <v>698558.5381926573</v>
      </c>
      <c r="C47" s="369">
        <v>0</v>
      </c>
      <c r="D47" s="369">
        <v>0</v>
      </c>
      <c r="E47" s="370">
        <v>0</v>
      </c>
      <c r="F47" s="370">
        <v>0</v>
      </c>
      <c r="G47" s="370">
        <v>0</v>
      </c>
      <c r="H47" s="370">
        <v>0</v>
      </c>
      <c r="I47" s="370">
        <v>0</v>
      </c>
      <c r="J47" s="370">
        <v>0</v>
      </c>
      <c r="K47" s="370">
        <v>0</v>
      </c>
      <c r="L47" s="370">
        <v>69</v>
      </c>
      <c r="M47" s="370">
        <v>1407</v>
      </c>
      <c r="N47" s="370">
        <v>890</v>
      </c>
      <c r="O47" s="370">
        <v>23389</v>
      </c>
      <c r="P47" s="370">
        <v>2507</v>
      </c>
      <c r="Q47" s="370">
        <v>52311</v>
      </c>
      <c r="R47" s="370">
        <v>11454</v>
      </c>
      <c r="S47" s="370">
        <v>107728</v>
      </c>
      <c r="T47" s="370">
        <v>12749</v>
      </c>
      <c r="U47" s="370">
        <v>116914</v>
      </c>
      <c r="V47" s="370">
        <v>18025</v>
      </c>
      <c r="W47" s="371">
        <v>180550</v>
      </c>
      <c r="X47" s="371">
        <v>25857</v>
      </c>
      <c r="Y47" s="370">
        <v>98473.64173135733</v>
      </c>
      <c r="Z47" s="370">
        <v>14433.458984375</v>
      </c>
      <c r="AA47" s="370">
        <v>26755.36490230951</v>
      </c>
      <c r="AB47" s="370">
        <v>5046.0725746154785</v>
      </c>
    </row>
    <row r="48" spans="1:28" ht="12.75">
      <c r="A48" s="368" t="s">
        <v>263</v>
      </c>
      <c r="B48" s="367">
        <f>SUM(C48:AB48)</f>
        <v>481714</v>
      </c>
      <c r="C48" s="369">
        <v>39000</v>
      </c>
      <c r="D48" s="369">
        <v>36263</v>
      </c>
      <c r="E48" s="370">
        <v>1805</v>
      </c>
      <c r="F48" s="370">
        <v>18865</v>
      </c>
      <c r="G48" s="370">
        <v>1132</v>
      </c>
      <c r="H48" s="370">
        <v>11590</v>
      </c>
      <c r="I48" s="370">
        <v>712</v>
      </c>
      <c r="J48" s="370">
        <v>12210</v>
      </c>
      <c r="K48" s="370">
        <v>621</v>
      </c>
      <c r="L48" s="370">
        <v>15052</v>
      </c>
      <c r="M48" s="370">
        <v>460</v>
      </c>
      <c r="N48" s="370">
        <v>20636</v>
      </c>
      <c r="O48" s="370">
        <v>470</v>
      </c>
      <c r="P48" s="370">
        <v>24528</v>
      </c>
      <c r="Q48" s="370">
        <v>425</v>
      </c>
      <c r="R48" s="370">
        <v>29534</v>
      </c>
      <c r="S48" s="370">
        <v>477</v>
      </c>
      <c r="T48" s="370">
        <v>36297</v>
      </c>
      <c r="U48" s="370">
        <v>598</v>
      </c>
      <c r="V48" s="370">
        <v>42843</v>
      </c>
      <c r="W48" s="371">
        <v>780</v>
      </c>
      <c r="X48" s="371">
        <v>48770</v>
      </c>
      <c r="Y48" s="370">
        <v>1260</v>
      </c>
      <c r="Z48" s="370">
        <v>55541</v>
      </c>
      <c r="AA48" s="370">
        <v>1993</v>
      </c>
      <c r="AB48" s="370">
        <v>79852</v>
      </c>
    </row>
    <row r="49" spans="1:28" ht="12.75">
      <c r="A49" s="368"/>
      <c r="B49" s="367"/>
      <c r="C49" s="369"/>
      <c r="D49" s="369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1"/>
      <c r="X49" s="371"/>
      <c r="Y49" s="370"/>
      <c r="Z49" s="370"/>
      <c r="AA49" s="370"/>
      <c r="AB49" s="370"/>
    </row>
    <row r="50" spans="1:28" ht="12.75">
      <c r="A50" s="366">
        <v>2002</v>
      </c>
      <c r="B50" s="367"/>
      <c r="C50" s="369"/>
      <c r="D50" s="369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1"/>
      <c r="X50" s="371"/>
      <c r="Y50" s="370"/>
      <c r="Z50" s="370"/>
      <c r="AA50" s="370"/>
      <c r="AB50" s="370"/>
    </row>
    <row r="51" spans="1:28" ht="12.75">
      <c r="A51" s="368" t="s">
        <v>261</v>
      </c>
      <c r="B51" s="367">
        <f>SUM(C51:AB51)</f>
        <v>15058.700508098898</v>
      </c>
      <c r="C51" s="369">
        <v>0</v>
      </c>
      <c r="D51" s="369">
        <v>0</v>
      </c>
      <c r="E51" s="370">
        <v>0</v>
      </c>
      <c r="F51" s="370">
        <v>0</v>
      </c>
      <c r="G51" s="370">
        <v>39</v>
      </c>
      <c r="H51" s="370">
        <v>1</v>
      </c>
      <c r="I51" s="370">
        <v>264</v>
      </c>
      <c r="J51" s="370">
        <v>11</v>
      </c>
      <c r="K51" s="370">
        <v>710</v>
      </c>
      <c r="L51" s="370">
        <v>35</v>
      </c>
      <c r="M51" s="370">
        <v>1303</v>
      </c>
      <c r="N51" s="370">
        <v>91</v>
      </c>
      <c r="O51" s="370">
        <v>1676</v>
      </c>
      <c r="P51" s="370">
        <v>114</v>
      </c>
      <c r="Q51" s="370">
        <v>2032</v>
      </c>
      <c r="R51" s="370">
        <v>159</v>
      </c>
      <c r="S51" s="370">
        <v>1624</v>
      </c>
      <c r="T51" s="370">
        <v>188</v>
      </c>
      <c r="U51" s="370">
        <v>1451</v>
      </c>
      <c r="V51" s="370">
        <v>187</v>
      </c>
      <c r="W51" s="371">
        <v>2681</v>
      </c>
      <c r="X51" s="371">
        <v>361</v>
      </c>
      <c r="Y51" s="370">
        <v>1462.3921430251703</v>
      </c>
      <c r="Z51" s="370">
        <v>201.521484375</v>
      </c>
      <c r="AA51" s="370">
        <v>397.3330804973116</v>
      </c>
      <c r="AB51" s="370">
        <v>70.45380020141602</v>
      </c>
    </row>
    <row r="52" spans="1:28" ht="12.75">
      <c r="A52" s="368" t="s">
        <v>262</v>
      </c>
      <c r="B52" s="367">
        <f>SUM(C52:AB52)</f>
        <v>717326.4848797641</v>
      </c>
      <c r="C52" s="369">
        <v>0</v>
      </c>
      <c r="D52" s="369">
        <v>0</v>
      </c>
      <c r="E52" s="370">
        <v>0</v>
      </c>
      <c r="F52" s="370">
        <v>0</v>
      </c>
      <c r="G52" s="370">
        <v>0</v>
      </c>
      <c r="H52" s="370">
        <v>0</v>
      </c>
      <c r="I52" s="370">
        <v>0</v>
      </c>
      <c r="J52" s="370">
        <v>0</v>
      </c>
      <c r="K52" s="370">
        <v>0</v>
      </c>
      <c r="L52" s="370">
        <v>27</v>
      </c>
      <c r="M52" s="370">
        <v>1214</v>
      </c>
      <c r="N52" s="370">
        <v>1368</v>
      </c>
      <c r="O52" s="370">
        <v>25069</v>
      </c>
      <c r="P52" s="370">
        <v>3221</v>
      </c>
      <c r="Q52" s="370">
        <v>54512</v>
      </c>
      <c r="R52" s="370">
        <v>11855</v>
      </c>
      <c r="S52" s="370">
        <v>101808</v>
      </c>
      <c r="T52" s="370">
        <v>13910</v>
      </c>
      <c r="U52" s="370">
        <v>117686</v>
      </c>
      <c r="V52" s="370">
        <v>16821</v>
      </c>
      <c r="W52" s="371">
        <v>188793</v>
      </c>
      <c r="X52" s="371">
        <v>28572</v>
      </c>
      <c r="Y52" s="370">
        <v>102969.34627146553</v>
      </c>
      <c r="Z52" s="370">
        <v>15948.53125</v>
      </c>
      <c r="AA52" s="370">
        <v>27976.85131581809</v>
      </c>
      <c r="AB52" s="370">
        <v>5575.756042480469</v>
      </c>
    </row>
    <row r="53" spans="1:28" ht="12.75">
      <c r="A53" s="368" t="s">
        <v>263</v>
      </c>
      <c r="B53" s="367">
        <f>SUM(C53:AB53)</f>
        <v>494423</v>
      </c>
      <c r="C53" s="369">
        <v>37000</v>
      </c>
      <c r="D53" s="369">
        <v>35582</v>
      </c>
      <c r="E53" s="370">
        <v>1883</v>
      </c>
      <c r="F53" s="370">
        <v>21000</v>
      </c>
      <c r="G53" s="370">
        <v>1162</v>
      </c>
      <c r="H53" s="370">
        <v>11896</v>
      </c>
      <c r="I53" s="370">
        <v>731</v>
      </c>
      <c r="J53" s="370">
        <v>15532</v>
      </c>
      <c r="K53" s="370">
        <v>637</v>
      </c>
      <c r="L53" s="370">
        <v>15449</v>
      </c>
      <c r="M53" s="370">
        <v>473</v>
      </c>
      <c r="N53" s="370">
        <v>21180</v>
      </c>
      <c r="O53" s="370">
        <v>483</v>
      </c>
      <c r="P53" s="370">
        <v>25175</v>
      </c>
      <c r="Q53" s="370">
        <v>436</v>
      </c>
      <c r="R53" s="370">
        <v>30314</v>
      </c>
      <c r="S53" s="370">
        <v>489</v>
      </c>
      <c r="T53" s="370">
        <v>37254</v>
      </c>
      <c r="U53" s="370">
        <v>614</v>
      </c>
      <c r="V53" s="370">
        <v>43973</v>
      </c>
      <c r="W53" s="371">
        <v>800</v>
      </c>
      <c r="X53" s="371">
        <v>50057</v>
      </c>
      <c r="Y53" s="370">
        <v>1293</v>
      </c>
      <c r="Z53" s="370">
        <v>57006</v>
      </c>
      <c r="AA53" s="370">
        <v>2045</v>
      </c>
      <c r="AB53" s="370">
        <v>81959</v>
      </c>
    </row>
    <row r="54" spans="1:28" ht="12.75">
      <c r="A54" s="368"/>
      <c r="B54" s="367"/>
      <c r="C54" s="369"/>
      <c r="D54" s="369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1"/>
      <c r="X54" s="371"/>
      <c r="Y54" s="370"/>
      <c r="Z54" s="370"/>
      <c r="AA54" s="370"/>
      <c r="AB54" s="370"/>
    </row>
    <row r="55" spans="1:28" ht="12.75">
      <c r="A55" s="366">
        <v>2003</v>
      </c>
      <c r="B55" s="367"/>
      <c r="C55" s="369"/>
      <c r="D55" s="369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1"/>
      <c r="X55" s="371"/>
      <c r="Y55" s="370"/>
      <c r="Z55" s="370"/>
      <c r="AA55" s="370"/>
      <c r="AB55" s="370"/>
    </row>
    <row r="56" spans="1:28" ht="12.75">
      <c r="A56" s="368" t="s">
        <v>261</v>
      </c>
      <c r="B56" s="367">
        <f>SUM(C56:AB56)</f>
        <v>14643.440707675001</v>
      </c>
      <c r="C56" s="369">
        <v>0</v>
      </c>
      <c r="D56" s="369">
        <v>0</v>
      </c>
      <c r="E56" s="370">
        <v>1</v>
      </c>
      <c r="F56" s="370">
        <v>0</v>
      </c>
      <c r="G56" s="370">
        <v>29</v>
      </c>
      <c r="H56" s="370">
        <v>1</v>
      </c>
      <c r="I56" s="370">
        <v>228</v>
      </c>
      <c r="J56" s="370">
        <v>9</v>
      </c>
      <c r="K56" s="370">
        <v>692</v>
      </c>
      <c r="L56" s="370">
        <v>34</v>
      </c>
      <c r="M56" s="370">
        <v>1317</v>
      </c>
      <c r="N56" s="370">
        <v>84</v>
      </c>
      <c r="O56" s="370">
        <v>1734</v>
      </c>
      <c r="P56" s="370">
        <v>115</v>
      </c>
      <c r="Q56" s="370">
        <v>2036</v>
      </c>
      <c r="R56" s="370">
        <v>150</v>
      </c>
      <c r="S56" s="370">
        <v>1644</v>
      </c>
      <c r="T56" s="370">
        <v>182</v>
      </c>
      <c r="U56" s="370">
        <v>1378</v>
      </c>
      <c r="V56" s="370">
        <v>197</v>
      </c>
      <c r="W56" s="371">
        <v>2497</v>
      </c>
      <c r="X56" s="371">
        <v>333</v>
      </c>
      <c r="Y56" s="370">
        <v>1361.9150788049872</v>
      </c>
      <c r="Z56" s="370">
        <v>185.603515625</v>
      </c>
      <c r="AA56" s="370">
        <v>370.03338414955545</v>
      </c>
      <c r="AB56" s="370">
        <v>64.88872909545898</v>
      </c>
    </row>
    <row r="57" spans="1:28" ht="12.75">
      <c r="A57" s="368" t="s">
        <v>262</v>
      </c>
      <c r="B57" s="367">
        <f>SUM(C57:AB57)</f>
        <v>733984.6324431471</v>
      </c>
      <c r="C57" s="369">
        <v>0</v>
      </c>
      <c r="D57" s="369">
        <v>0</v>
      </c>
      <c r="E57" s="370">
        <v>0</v>
      </c>
      <c r="F57" s="370">
        <v>0</v>
      </c>
      <c r="G57" s="370">
        <v>0</v>
      </c>
      <c r="H57" s="370">
        <v>0</v>
      </c>
      <c r="I57" s="370">
        <v>0</v>
      </c>
      <c r="J57" s="370">
        <v>0</v>
      </c>
      <c r="K57" s="370">
        <v>0</v>
      </c>
      <c r="L57" s="370">
        <v>9</v>
      </c>
      <c r="M57" s="370">
        <v>1182</v>
      </c>
      <c r="N57" s="370">
        <v>1818</v>
      </c>
      <c r="O57" s="370">
        <v>27253</v>
      </c>
      <c r="P57" s="370">
        <v>3834</v>
      </c>
      <c r="Q57" s="370">
        <v>57712</v>
      </c>
      <c r="R57" s="370">
        <v>12862</v>
      </c>
      <c r="S57" s="370">
        <v>107310</v>
      </c>
      <c r="T57" s="370">
        <v>15545</v>
      </c>
      <c r="U57" s="370">
        <v>114476</v>
      </c>
      <c r="V57" s="370">
        <v>14766</v>
      </c>
      <c r="W57" s="371">
        <v>191100</v>
      </c>
      <c r="X57" s="371">
        <v>30554</v>
      </c>
      <c r="Y57" s="370">
        <v>104227.56386732534</v>
      </c>
      <c r="Z57" s="370">
        <v>17054.830078125</v>
      </c>
      <c r="AA57" s="370">
        <v>28318.710013352334</v>
      </c>
      <c r="AB57" s="370">
        <v>5962.528484344482</v>
      </c>
    </row>
    <row r="58" spans="1:28" ht="12.75">
      <c r="A58" s="368" t="s">
        <v>263</v>
      </c>
      <c r="B58" s="367">
        <f>SUM(C58:AB58)</f>
        <v>510541</v>
      </c>
      <c r="C58" s="369">
        <v>36089</v>
      </c>
      <c r="D58" s="369">
        <v>32580</v>
      </c>
      <c r="E58" s="370">
        <v>5800</v>
      </c>
      <c r="F58" s="370">
        <v>26058</v>
      </c>
      <c r="G58" s="370">
        <v>1162</v>
      </c>
      <c r="H58" s="370">
        <v>12328</v>
      </c>
      <c r="I58" s="370">
        <v>731</v>
      </c>
      <c r="J58" s="370">
        <v>12987</v>
      </c>
      <c r="K58" s="370">
        <v>637</v>
      </c>
      <c r="L58" s="370">
        <v>16010</v>
      </c>
      <c r="M58" s="370">
        <v>473</v>
      </c>
      <c r="N58" s="370">
        <v>21950</v>
      </c>
      <c r="O58" s="370">
        <v>483</v>
      </c>
      <c r="P58" s="370">
        <v>26090</v>
      </c>
      <c r="Q58" s="370">
        <v>436</v>
      </c>
      <c r="R58" s="370">
        <v>31415</v>
      </c>
      <c r="S58" s="370">
        <v>489</v>
      </c>
      <c r="T58" s="370">
        <v>38608</v>
      </c>
      <c r="U58" s="370">
        <v>614</v>
      </c>
      <c r="V58" s="370">
        <v>45571</v>
      </c>
      <c r="W58" s="371">
        <v>800</v>
      </c>
      <c r="X58" s="371">
        <v>51875</v>
      </c>
      <c r="Y58" s="370">
        <v>1294</v>
      </c>
      <c r="Z58" s="370">
        <v>59078</v>
      </c>
      <c r="AA58" s="370">
        <v>2046</v>
      </c>
      <c r="AB58" s="370">
        <v>84937</v>
      </c>
    </row>
    <row r="59" spans="1:28" ht="12.75">
      <c r="A59" s="368"/>
      <c r="B59" s="367"/>
      <c r="C59" s="369"/>
      <c r="D59" s="369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</row>
    <row r="60" spans="1:28" ht="12.75">
      <c r="A60" s="366">
        <v>2004</v>
      </c>
      <c r="B60" s="367"/>
      <c r="C60" s="369"/>
      <c r="D60" s="369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</row>
    <row r="61" spans="1:28" ht="12.75">
      <c r="A61" s="368" t="s">
        <v>261</v>
      </c>
      <c r="B61" s="367">
        <f>SUM(C61:AB61)</f>
        <v>14642</v>
      </c>
      <c r="C61" s="369">
        <v>0</v>
      </c>
      <c r="D61" s="369">
        <v>0</v>
      </c>
      <c r="E61" s="370">
        <v>3</v>
      </c>
      <c r="F61" s="370">
        <v>0</v>
      </c>
      <c r="G61" s="370">
        <v>27</v>
      </c>
      <c r="H61" s="370">
        <v>0</v>
      </c>
      <c r="I61" s="370">
        <v>222</v>
      </c>
      <c r="J61" s="370">
        <v>11</v>
      </c>
      <c r="K61" s="370">
        <v>664</v>
      </c>
      <c r="L61" s="370">
        <v>27</v>
      </c>
      <c r="M61" s="370">
        <v>1325</v>
      </c>
      <c r="N61" s="370">
        <v>81</v>
      </c>
      <c r="O61" s="370">
        <v>1771</v>
      </c>
      <c r="P61" s="370">
        <v>121</v>
      </c>
      <c r="Q61" s="370">
        <v>2061</v>
      </c>
      <c r="R61" s="370">
        <v>151</v>
      </c>
      <c r="S61" s="370">
        <v>1796</v>
      </c>
      <c r="T61" s="370">
        <v>183</v>
      </c>
      <c r="U61" s="370">
        <v>1323</v>
      </c>
      <c r="V61" s="370">
        <v>198</v>
      </c>
      <c r="W61" s="370">
        <v>1211</v>
      </c>
      <c r="X61" s="370">
        <v>144</v>
      </c>
      <c r="Y61" s="370">
        <v>1345</v>
      </c>
      <c r="Z61" s="370">
        <v>170</v>
      </c>
      <c r="AA61" s="370">
        <v>1553</v>
      </c>
      <c r="AB61" s="370">
        <v>255</v>
      </c>
    </row>
    <row r="62" spans="1:28" ht="12.75">
      <c r="A62" s="368" t="s">
        <v>262</v>
      </c>
      <c r="B62" s="367">
        <f>SUM(C62:AB62)</f>
        <v>767032</v>
      </c>
      <c r="C62" s="369">
        <v>0</v>
      </c>
      <c r="D62" s="369">
        <v>0</v>
      </c>
      <c r="E62" s="370">
        <v>0</v>
      </c>
      <c r="F62" s="370">
        <v>0</v>
      </c>
      <c r="G62" s="370">
        <v>0</v>
      </c>
      <c r="H62" s="370">
        <v>0</v>
      </c>
      <c r="I62" s="370">
        <v>0</v>
      </c>
      <c r="J62" s="370">
        <v>0</v>
      </c>
      <c r="K62" s="370">
        <v>0</v>
      </c>
      <c r="L62" s="370">
        <v>3</v>
      </c>
      <c r="M62" s="370">
        <v>1038</v>
      </c>
      <c r="N62" s="370">
        <v>2205</v>
      </c>
      <c r="O62" s="370">
        <v>32054</v>
      </c>
      <c r="P62" s="370">
        <v>4834</v>
      </c>
      <c r="Q62" s="370">
        <v>63325</v>
      </c>
      <c r="R62" s="370">
        <v>13445</v>
      </c>
      <c r="S62" s="370">
        <v>115679</v>
      </c>
      <c r="T62" s="370">
        <v>17358</v>
      </c>
      <c r="U62" s="370">
        <v>115221</v>
      </c>
      <c r="V62" s="370">
        <v>14537</v>
      </c>
      <c r="W62" s="370">
        <v>108078</v>
      </c>
      <c r="X62" s="370">
        <v>22742</v>
      </c>
      <c r="Y62" s="370">
        <v>123776</v>
      </c>
      <c r="Z62" s="370">
        <v>18954</v>
      </c>
      <c r="AA62" s="370">
        <v>98790</v>
      </c>
      <c r="AB62" s="370">
        <v>14993</v>
      </c>
    </row>
    <row r="63" spans="1:28" ht="12.75">
      <c r="A63" s="368" t="s">
        <v>263</v>
      </c>
      <c r="B63" s="367">
        <f>SUM(C63:AB63)</f>
        <v>529432</v>
      </c>
      <c r="C63" s="369">
        <v>35500</v>
      </c>
      <c r="D63" s="369">
        <v>28500</v>
      </c>
      <c r="E63" s="370">
        <v>9348</v>
      </c>
      <c r="F63" s="370">
        <v>32089</v>
      </c>
      <c r="G63" s="370">
        <v>1244</v>
      </c>
      <c r="H63" s="370">
        <v>12738</v>
      </c>
      <c r="I63" s="370">
        <v>783</v>
      </c>
      <c r="J63" s="370">
        <v>13419</v>
      </c>
      <c r="K63" s="370">
        <v>682</v>
      </c>
      <c r="L63" s="370">
        <v>16543</v>
      </c>
      <c r="M63" s="370">
        <v>506</v>
      </c>
      <c r="N63" s="370">
        <v>22680</v>
      </c>
      <c r="O63" s="370">
        <v>517</v>
      </c>
      <c r="P63" s="370">
        <v>26958</v>
      </c>
      <c r="Q63" s="370">
        <v>467</v>
      </c>
      <c r="R63" s="370">
        <v>32460</v>
      </c>
      <c r="S63" s="370">
        <v>524</v>
      </c>
      <c r="T63" s="370">
        <v>39892</v>
      </c>
      <c r="U63" s="370">
        <v>657</v>
      </c>
      <c r="V63" s="370">
        <v>47087</v>
      </c>
      <c r="W63" s="370">
        <v>857</v>
      </c>
      <c r="X63" s="370">
        <v>53601</v>
      </c>
      <c r="Y63" s="370">
        <v>1385</v>
      </c>
      <c r="Z63" s="370">
        <v>61043</v>
      </c>
      <c r="AA63" s="370">
        <v>2190</v>
      </c>
      <c r="AB63" s="370">
        <v>87762</v>
      </c>
    </row>
    <row r="64" spans="1:28" ht="12.75">
      <c r="A64" s="368"/>
      <c r="B64" s="367"/>
      <c r="C64" s="369"/>
      <c r="D64" s="369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</row>
    <row r="65" spans="1:28" ht="12.75">
      <c r="A65" s="366">
        <v>2005</v>
      </c>
      <c r="B65" s="367"/>
      <c r="C65" s="369"/>
      <c r="D65" s="369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</row>
    <row r="66" spans="1:28" ht="12.75">
      <c r="A66" s="368" t="s">
        <v>261</v>
      </c>
      <c r="B66" s="367">
        <f>SUM(C66:AB66)</f>
        <v>14222</v>
      </c>
      <c r="C66" s="369">
        <v>0</v>
      </c>
      <c r="D66" s="369">
        <v>0</v>
      </c>
      <c r="E66" s="370">
        <v>1</v>
      </c>
      <c r="F66" s="370">
        <v>0</v>
      </c>
      <c r="G66" s="370">
        <v>28</v>
      </c>
      <c r="H66" s="370">
        <v>0</v>
      </c>
      <c r="I66" s="370">
        <v>175</v>
      </c>
      <c r="J66" s="370">
        <v>9</v>
      </c>
      <c r="K66" s="370">
        <v>572</v>
      </c>
      <c r="L66" s="370">
        <v>21</v>
      </c>
      <c r="M66" s="370">
        <v>1241</v>
      </c>
      <c r="N66" s="370">
        <v>75</v>
      </c>
      <c r="O66" s="370">
        <v>1736</v>
      </c>
      <c r="P66" s="370">
        <v>131</v>
      </c>
      <c r="Q66" s="370">
        <v>1959</v>
      </c>
      <c r="R66" s="370">
        <v>148</v>
      </c>
      <c r="S66" s="370">
        <v>1918</v>
      </c>
      <c r="T66" s="370">
        <v>175</v>
      </c>
      <c r="U66" s="370">
        <v>1284</v>
      </c>
      <c r="V66" s="370">
        <v>195</v>
      </c>
      <c r="W66" s="370">
        <v>1236</v>
      </c>
      <c r="X66" s="370">
        <v>162</v>
      </c>
      <c r="Y66" s="370">
        <v>1204</v>
      </c>
      <c r="Z66" s="370">
        <v>151</v>
      </c>
      <c r="AA66" s="370">
        <v>1536</v>
      </c>
      <c r="AB66" s="370">
        <v>265</v>
      </c>
    </row>
    <row r="67" spans="1:28" ht="12.75">
      <c r="A67" s="368" t="s">
        <v>262</v>
      </c>
      <c r="B67" s="367">
        <f>SUM(C67:AB67)</f>
        <v>820781</v>
      </c>
      <c r="C67" s="369">
        <v>0</v>
      </c>
      <c r="D67" s="369">
        <v>0</v>
      </c>
      <c r="E67" s="370">
        <v>0</v>
      </c>
      <c r="F67" s="370">
        <v>0</v>
      </c>
      <c r="G67" s="370">
        <v>0</v>
      </c>
      <c r="H67" s="370">
        <v>0</v>
      </c>
      <c r="I67" s="370">
        <v>0</v>
      </c>
      <c r="J67" s="370">
        <v>0</v>
      </c>
      <c r="K67" s="370">
        <v>0</v>
      </c>
      <c r="L67" s="370">
        <v>3</v>
      </c>
      <c r="M67" s="370">
        <v>325</v>
      </c>
      <c r="N67" s="370">
        <v>2506</v>
      </c>
      <c r="O67" s="370">
        <v>44490</v>
      </c>
      <c r="P67" s="370">
        <v>6113</v>
      </c>
      <c r="Q67" s="370">
        <v>79443</v>
      </c>
      <c r="R67" s="370">
        <v>12874</v>
      </c>
      <c r="S67" s="370">
        <v>122969</v>
      </c>
      <c r="T67" s="370">
        <v>19496</v>
      </c>
      <c r="U67" s="370">
        <v>117715</v>
      </c>
      <c r="V67" s="370">
        <v>15806</v>
      </c>
      <c r="W67" s="370">
        <v>113281</v>
      </c>
      <c r="X67" s="370">
        <v>21478</v>
      </c>
      <c r="Y67" s="370">
        <v>118578</v>
      </c>
      <c r="Z67" s="370">
        <v>19801</v>
      </c>
      <c r="AA67" s="370">
        <v>108635</v>
      </c>
      <c r="AB67" s="370">
        <v>17268</v>
      </c>
    </row>
    <row r="68" spans="1:28" ht="12.75">
      <c r="A68" s="368" t="s">
        <v>263</v>
      </c>
      <c r="B68" s="367">
        <f>SUM(C68:AB68)</f>
        <v>540678</v>
      </c>
      <c r="C68" s="369">
        <v>29903</v>
      </c>
      <c r="D68" s="369">
        <v>28833</v>
      </c>
      <c r="E68" s="370">
        <v>11954</v>
      </c>
      <c r="F68" s="370">
        <v>28258</v>
      </c>
      <c r="G68" s="370">
        <v>980</v>
      </c>
      <c r="H68" s="370">
        <v>12598</v>
      </c>
      <c r="I68" s="370">
        <v>690</v>
      </c>
      <c r="J68" s="370">
        <v>12903</v>
      </c>
      <c r="K68" s="370">
        <v>661</v>
      </c>
      <c r="L68" s="370">
        <v>16268</v>
      </c>
      <c r="M68" s="370">
        <v>584</v>
      </c>
      <c r="N68" s="370">
        <v>23088</v>
      </c>
      <c r="O68" s="370">
        <v>522</v>
      </c>
      <c r="P68" s="370">
        <v>27559</v>
      </c>
      <c r="Q68" s="370">
        <v>538</v>
      </c>
      <c r="R68" s="370">
        <v>33955</v>
      </c>
      <c r="S68" s="370">
        <v>610</v>
      </c>
      <c r="T68" s="370">
        <v>42282</v>
      </c>
      <c r="U68" s="370">
        <v>662</v>
      </c>
      <c r="V68" s="370">
        <v>47720</v>
      </c>
      <c r="W68" s="370">
        <v>877</v>
      </c>
      <c r="X68" s="370">
        <v>57819</v>
      </c>
      <c r="Y68" s="370">
        <v>1245</v>
      </c>
      <c r="Z68" s="370">
        <v>60843</v>
      </c>
      <c r="AA68" s="370">
        <v>2222</v>
      </c>
      <c r="AB68" s="370">
        <v>97104</v>
      </c>
    </row>
    <row r="69" spans="1:28" ht="12.75">
      <c r="A69" s="372"/>
      <c r="B69" s="373"/>
      <c r="C69" s="373"/>
      <c r="D69" s="373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</row>
    <row r="70" spans="1:28" ht="12.75">
      <c r="A70" s="368"/>
      <c r="B70" s="367"/>
      <c r="C70" s="367"/>
      <c r="D70" s="367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</row>
    <row r="71" spans="1:28" ht="12.75">
      <c r="A71" s="368"/>
      <c r="B71" s="367"/>
      <c r="C71" s="367"/>
      <c r="D71" s="367"/>
      <c r="E71" s="375"/>
      <c r="F71" s="376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70"/>
      <c r="T71" s="370"/>
      <c r="U71" s="328"/>
      <c r="V71" s="328"/>
      <c r="W71" s="328"/>
      <c r="X71" s="328"/>
      <c r="Y71" s="328"/>
      <c r="Z71" s="328"/>
      <c r="AA71" s="328"/>
      <c r="AB71" s="328"/>
    </row>
    <row r="72" spans="1:28" ht="12.75">
      <c r="A72" s="368"/>
      <c r="B72" s="370"/>
      <c r="C72" s="370"/>
      <c r="D72" s="370"/>
      <c r="E72" s="377"/>
      <c r="F72" s="328"/>
      <c r="G72" s="328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378"/>
      <c r="B73" s="370"/>
      <c r="C73" s="370"/>
      <c r="D73" s="370"/>
      <c r="E73" s="370"/>
      <c r="F73" s="327"/>
      <c r="G73" s="327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70"/>
      <c r="S73" s="370"/>
      <c r="T73" s="370"/>
      <c r="U73" s="370"/>
      <c r="V73" s="370"/>
      <c r="W73" s="328"/>
      <c r="X73" s="328"/>
      <c r="Y73" s="328"/>
      <c r="Z73" s="328"/>
      <c r="AA73" s="328"/>
      <c r="AB73" s="328"/>
    </row>
    <row r="74" spans="1:28" ht="12.75">
      <c r="A74" s="378"/>
      <c r="B74" s="370"/>
      <c r="C74" s="370"/>
      <c r="D74" s="370"/>
      <c r="E74" s="370"/>
      <c r="F74" s="327"/>
      <c r="G74" s="327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70"/>
      <c r="S74" s="370"/>
      <c r="T74" s="370"/>
      <c r="U74" s="370"/>
      <c r="V74" s="370"/>
      <c r="W74" s="328"/>
      <c r="X74" s="328"/>
      <c r="Y74" s="328"/>
      <c r="Z74" s="328"/>
      <c r="AA74" s="328"/>
      <c r="AB74" s="328"/>
    </row>
    <row r="75" spans="1:28" ht="12.75">
      <c r="A75" s="378"/>
      <c r="B75" s="370"/>
      <c r="C75" s="370"/>
      <c r="D75" s="370"/>
      <c r="E75" s="370"/>
      <c r="F75" s="327"/>
      <c r="G75" s="327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70"/>
      <c r="S75" s="370"/>
      <c r="T75" s="370"/>
      <c r="U75" s="370"/>
      <c r="V75" s="370"/>
      <c r="W75" s="328"/>
      <c r="X75" s="328"/>
      <c r="Y75" s="328"/>
      <c r="Z75" s="328"/>
      <c r="AA75" s="328"/>
      <c r="AB75" s="328"/>
    </row>
    <row r="76" spans="1:28" ht="12.75">
      <c r="A76" s="378"/>
      <c r="B76" s="370"/>
      <c r="C76" s="370"/>
      <c r="D76" s="370"/>
      <c r="E76" s="370"/>
      <c r="F76" s="327"/>
      <c r="G76" s="327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70"/>
      <c r="S76" s="370"/>
      <c r="T76" s="370"/>
      <c r="U76" s="370"/>
      <c r="V76" s="370"/>
      <c r="W76" s="328"/>
      <c r="X76" s="328"/>
      <c r="Y76" s="328"/>
      <c r="Z76" s="328"/>
      <c r="AA76" s="328"/>
      <c r="AB76" s="328"/>
    </row>
    <row r="77" spans="1:28" ht="12.75">
      <c r="A77" s="378"/>
      <c r="B77" s="370"/>
      <c r="C77" s="370"/>
      <c r="D77" s="370"/>
      <c r="E77" s="370"/>
      <c r="F77" s="327"/>
      <c r="G77" s="327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70"/>
      <c r="S77" s="370"/>
      <c r="T77" s="370"/>
      <c r="U77" s="370"/>
      <c r="V77" s="370"/>
      <c r="W77" s="328"/>
      <c r="X77" s="328"/>
      <c r="Y77" s="328"/>
      <c r="Z77" s="328"/>
      <c r="AA77" s="328"/>
      <c r="AB77" s="328"/>
    </row>
    <row r="78" spans="1:28" ht="12.75">
      <c r="A78" s="378"/>
      <c r="B78" s="370"/>
      <c r="C78" s="370"/>
      <c r="D78" s="370"/>
      <c r="E78" s="370"/>
      <c r="F78" s="327"/>
      <c r="G78" s="327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70"/>
      <c r="S78" s="370"/>
      <c r="T78" s="370"/>
      <c r="U78" s="370"/>
      <c r="V78" s="370"/>
      <c r="W78" s="328"/>
      <c r="X78" s="328"/>
      <c r="Y78" s="328"/>
      <c r="Z78" s="328"/>
      <c r="AA78" s="328"/>
      <c r="AB78" s="328"/>
    </row>
    <row r="79" spans="1:28" ht="12.75">
      <c r="A79" s="378"/>
      <c r="B79" s="370"/>
      <c r="C79" s="370"/>
      <c r="D79" s="370"/>
      <c r="E79" s="370"/>
      <c r="F79" s="327"/>
      <c r="G79" s="327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70"/>
      <c r="S79" s="370"/>
      <c r="T79" s="370"/>
      <c r="U79" s="370"/>
      <c r="V79" s="370"/>
      <c r="W79" s="328"/>
      <c r="X79" s="328"/>
      <c r="Y79" s="328"/>
      <c r="Z79" s="328"/>
      <c r="AA79" s="328"/>
      <c r="AB79" s="328"/>
    </row>
    <row r="80" spans="1:28" ht="12.75">
      <c r="A80" s="378"/>
      <c r="B80" s="370"/>
      <c r="C80" s="370"/>
      <c r="D80" s="370"/>
      <c r="E80" s="370"/>
      <c r="F80" s="327"/>
      <c r="G80" s="327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70"/>
      <c r="S80" s="370"/>
      <c r="T80" s="370"/>
      <c r="U80" s="370"/>
      <c r="V80" s="370"/>
      <c r="W80" s="328"/>
      <c r="X80" s="328"/>
      <c r="Y80" s="328"/>
      <c r="Z80" s="328"/>
      <c r="AA80" s="328"/>
      <c r="AB80" s="328"/>
    </row>
    <row r="81" spans="1:28" ht="12.75">
      <c r="A81" s="378"/>
      <c r="B81" s="370"/>
      <c r="C81" s="370"/>
      <c r="D81" s="370"/>
      <c r="E81" s="370"/>
      <c r="F81" s="327"/>
      <c r="G81" s="327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70"/>
      <c r="S81" s="370"/>
      <c r="T81" s="370"/>
      <c r="U81" s="370"/>
      <c r="V81" s="370"/>
      <c r="W81" s="328"/>
      <c r="X81" s="328"/>
      <c r="Y81" s="328"/>
      <c r="Z81" s="328"/>
      <c r="AA81" s="328"/>
      <c r="AB81" s="328"/>
    </row>
    <row r="82" spans="1:28" ht="12.75">
      <c r="A82" s="378"/>
      <c r="B82" s="370"/>
      <c r="C82" s="370"/>
      <c r="D82" s="370"/>
      <c r="E82" s="370"/>
      <c r="F82" s="327"/>
      <c r="G82" s="327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70"/>
      <c r="S82" s="370"/>
      <c r="T82" s="370"/>
      <c r="U82" s="370"/>
      <c r="V82" s="370"/>
      <c r="W82" s="328"/>
      <c r="X82" s="328"/>
      <c r="Y82" s="328"/>
      <c r="Z82" s="328"/>
      <c r="AA82" s="328"/>
      <c r="AB82" s="328"/>
    </row>
    <row r="83" spans="1:28" ht="12.75">
      <c r="A83" s="378"/>
      <c r="B83" s="370"/>
      <c r="C83" s="370"/>
      <c r="D83" s="370"/>
      <c r="E83" s="370"/>
      <c r="F83" s="327"/>
      <c r="G83" s="327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70"/>
      <c r="S83" s="370"/>
      <c r="T83" s="370"/>
      <c r="U83" s="370"/>
      <c r="V83" s="370"/>
      <c r="W83" s="328"/>
      <c r="X83" s="328"/>
      <c r="Y83" s="328"/>
      <c r="Z83" s="328"/>
      <c r="AA83" s="328"/>
      <c r="AB83" s="328"/>
    </row>
    <row r="84" spans="1:28" ht="12.75">
      <c r="A84" s="378"/>
      <c r="B84" s="370"/>
      <c r="C84" s="370"/>
      <c r="D84" s="370"/>
      <c r="E84" s="370"/>
      <c r="F84" s="327"/>
      <c r="G84" s="327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70"/>
      <c r="S84" s="370"/>
      <c r="T84" s="370"/>
      <c r="U84" s="370"/>
      <c r="V84" s="370"/>
      <c r="W84" s="328"/>
      <c r="X84" s="328"/>
      <c r="Y84" s="328"/>
      <c r="Z84" s="328"/>
      <c r="AA84" s="328"/>
      <c r="AB84" s="328"/>
    </row>
    <row r="85" spans="1:28" ht="12.75">
      <c r="A85" s="368"/>
      <c r="B85" s="367"/>
      <c r="C85" s="367"/>
      <c r="D85" s="367"/>
      <c r="E85" s="376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</row>
    <row r="86" spans="1:28" ht="12.75">
      <c r="A86" s="368"/>
      <c r="B86" s="367"/>
      <c r="C86" s="367"/>
      <c r="D86" s="367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</row>
    <row r="87" spans="1:28" ht="12.75">
      <c r="A87" s="368"/>
      <c r="B87" s="367"/>
      <c r="C87" s="367"/>
      <c r="D87" s="367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</row>
    <row r="88" spans="1:28" ht="12.75">
      <c r="A88" s="368"/>
      <c r="B88" s="367"/>
      <c r="C88" s="367"/>
      <c r="D88" s="367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</row>
    <row r="89" spans="1:28" ht="12.75">
      <c r="A89" s="368"/>
      <c r="B89" s="367"/>
      <c r="C89" s="367"/>
      <c r="D89" s="367"/>
      <c r="E89" s="328"/>
      <c r="F89" s="379"/>
      <c r="G89" s="379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70"/>
      <c r="U89" s="370"/>
      <c r="V89" s="328"/>
      <c r="W89" s="328"/>
      <c r="X89" s="328"/>
      <c r="Y89" s="328"/>
      <c r="Z89" s="328"/>
      <c r="AA89" s="328"/>
      <c r="AB89" s="328"/>
    </row>
    <row r="90" spans="1:28" ht="12.75">
      <c r="A90" s="368"/>
      <c r="B90" s="367"/>
      <c r="C90" s="367"/>
      <c r="D90" s="367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70"/>
      <c r="U90" s="328"/>
      <c r="V90" s="328"/>
      <c r="W90" s="328"/>
      <c r="X90" s="328"/>
      <c r="Y90" s="328"/>
      <c r="Z90" s="328"/>
      <c r="AA90" s="328"/>
      <c r="AB90" s="328"/>
    </row>
    <row r="91" spans="1:28" ht="12.75">
      <c r="A91" s="368"/>
      <c r="B91" s="367"/>
      <c r="C91" s="367"/>
      <c r="D91" s="367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70"/>
      <c r="U91" s="370"/>
      <c r="V91" s="328"/>
      <c r="W91" s="328"/>
      <c r="X91" s="328"/>
      <c r="Y91" s="328"/>
      <c r="Z91" s="328"/>
      <c r="AA91" s="328"/>
      <c r="AB91" s="328"/>
    </row>
    <row r="92" spans="1:28" ht="12.75">
      <c r="A92" s="368"/>
      <c r="B92" s="367"/>
      <c r="C92" s="367"/>
      <c r="D92" s="367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70"/>
      <c r="U92" s="328"/>
      <c r="V92" s="328"/>
      <c r="W92" s="328"/>
      <c r="X92" s="328"/>
      <c r="Y92" s="328"/>
      <c r="Z92" s="328"/>
      <c r="AA92" s="328"/>
      <c r="AB92" s="328"/>
    </row>
    <row r="93" spans="1:28" ht="12.75">
      <c r="A93" s="368"/>
      <c r="B93" s="367"/>
      <c r="C93" s="367"/>
      <c r="D93" s="367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70"/>
      <c r="U93" s="370"/>
      <c r="V93" s="328"/>
      <c r="W93" s="328"/>
      <c r="X93" s="328"/>
      <c r="Y93" s="328"/>
      <c r="Z93" s="328"/>
      <c r="AA93" s="328"/>
      <c r="AB93" s="328"/>
    </row>
    <row r="94" spans="1:28" ht="12.75">
      <c r="A94" s="368"/>
      <c r="B94" s="367"/>
      <c r="C94" s="367"/>
      <c r="D94" s="367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70"/>
      <c r="U94" s="328"/>
      <c r="V94" s="328"/>
      <c r="W94" s="328"/>
      <c r="X94" s="328"/>
      <c r="Y94" s="328"/>
      <c r="Z94" s="328"/>
      <c r="AA94" s="328"/>
      <c r="AB94" s="328"/>
    </row>
    <row r="95" spans="1:28" ht="12.75">
      <c r="A95" s="368"/>
      <c r="B95" s="367"/>
      <c r="C95" s="367"/>
      <c r="D95" s="367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70"/>
      <c r="U95" s="370"/>
      <c r="V95" s="328"/>
      <c r="W95" s="328"/>
      <c r="X95" s="328"/>
      <c r="Y95" s="328"/>
      <c r="Z95" s="328"/>
      <c r="AA95" s="328"/>
      <c r="AB95" s="328"/>
    </row>
    <row r="96" spans="1:28" ht="12.75">
      <c r="A96" s="368"/>
      <c r="B96" s="367"/>
      <c r="C96" s="367"/>
      <c r="D96" s="367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70"/>
      <c r="U96" s="328"/>
      <c r="V96" s="328"/>
      <c r="W96" s="328"/>
      <c r="X96" s="328"/>
      <c r="Y96" s="328"/>
      <c r="Z96" s="328"/>
      <c r="AA96" s="328"/>
      <c r="AB96" s="328"/>
    </row>
    <row r="97" spans="1:28" ht="12.75">
      <c r="A97" s="368"/>
      <c r="B97" s="367"/>
      <c r="C97" s="367"/>
      <c r="D97" s="367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70"/>
      <c r="U97" s="370"/>
      <c r="V97" s="328"/>
      <c r="W97" s="328"/>
      <c r="X97" s="328"/>
      <c r="Y97" s="328"/>
      <c r="Z97" s="328"/>
      <c r="AA97" s="328"/>
      <c r="AB97" s="328"/>
    </row>
    <row r="98" spans="1:28" ht="12.75">
      <c r="A98" s="368"/>
      <c r="B98" s="367"/>
      <c r="C98" s="367"/>
      <c r="D98" s="367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70"/>
      <c r="U98" s="328"/>
      <c r="V98" s="328"/>
      <c r="W98" s="328"/>
      <c r="X98" s="328"/>
      <c r="Y98" s="328"/>
      <c r="Z98" s="328"/>
      <c r="AA98" s="328"/>
      <c r="AB98" s="328"/>
    </row>
    <row r="99" spans="1:28" ht="12.75">
      <c r="A99" s="368"/>
      <c r="B99" s="367"/>
      <c r="C99" s="367"/>
      <c r="D99" s="367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70"/>
      <c r="U99" s="370"/>
      <c r="V99" s="328"/>
      <c r="W99" s="328"/>
      <c r="X99" s="328"/>
      <c r="Y99" s="328"/>
      <c r="Z99" s="328"/>
      <c r="AA99" s="328"/>
      <c r="AB99" s="328"/>
    </row>
    <row r="100" spans="1:28" ht="12.75">
      <c r="A100" s="368"/>
      <c r="B100" s="367"/>
      <c r="C100" s="367"/>
      <c r="D100" s="367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70"/>
      <c r="U100" s="328"/>
      <c r="V100" s="328"/>
      <c r="W100" s="328"/>
      <c r="X100" s="328"/>
      <c r="Y100" s="328"/>
      <c r="Z100" s="328"/>
      <c r="AA100" s="328"/>
      <c r="AB100" s="328"/>
    </row>
    <row r="101" spans="1:28" ht="12.75">
      <c r="A101" s="368"/>
      <c r="B101" s="367"/>
      <c r="C101" s="367"/>
      <c r="D101" s="367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70"/>
      <c r="U101" s="370"/>
      <c r="V101" s="328"/>
      <c r="W101" s="328"/>
      <c r="X101" s="328"/>
      <c r="Y101" s="328"/>
      <c r="Z101" s="328"/>
      <c r="AA101" s="328"/>
      <c r="AB101" s="328"/>
    </row>
    <row r="102" spans="1:28" ht="12.75">
      <c r="A102" s="368"/>
      <c r="B102" s="367"/>
      <c r="C102" s="367"/>
      <c r="D102" s="367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70"/>
      <c r="U102" s="328"/>
      <c r="V102" s="328"/>
      <c r="W102" s="328"/>
      <c r="X102" s="328"/>
      <c r="Y102" s="328"/>
      <c r="Z102" s="328"/>
      <c r="AA102" s="328"/>
      <c r="AB102" s="328"/>
    </row>
    <row r="103" spans="1:28" ht="12.75">
      <c r="A103" s="368"/>
      <c r="B103" s="367"/>
      <c r="C103" s="367"/>
      <c r="D103" s="367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70"/>
      <c r="U103" s="370"/>
      <c r="V103" s="328"/>
      <c r="W103" s="328"/>
      <c r="X103" s="328"/>
      <c r="Y103" s="328"/>
      <c r="Z103" s="328"/>
      <c r="AA103" s="328"/>
      <c r="AB103" s="328"/>
    </row>
    <row r="104" spans="1:28" ht="12.75">
      <c r="A104" s="368"/>
      <c r="B104" s="367"/>
      <c r="C104" s="367"/>
      <c r="D104" s="367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70"/>
      <c r="U104" s="328"/>
      <c r="V104" s="328"/>
      <c r="W104" s="328"/>
      <c r="X104" s="328"/>
      <c r="Y104" s="328"/>
      <c r="Z104" s="328"/>
      <c r="AA104" s="328"/>
      <c r="AB104" s="328"/>
    </row>
    <row r="105" spans="1:28" ht="12.75">
      <c r="A105" s="368"/>
      <c r="B105" s="367"/>
      <c r="C105" s="367"/>
      <c r="D105" s="367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70"/>
      <c r="U105" s="370"/>
      <c r="V105" s="328"/>
      <c r="W105" s="328"/>
      <c r="X105" s="328"/>
      <c r="Y105" s="328"/>
      <c r="Z105" s="328"/>
      <c r="AA105" s="328"/>
      <c r="AB105" s="328"/>
    </row>
    <row r="106" spans="1:28" ht="12.75">
      <c r="A106" s="368"/>
      <c r="B106" s="367"/>
      <c r="C106" s="367"/>
      <c r="D106" s="367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70"/>
      <c r="U106" s="328"/>
      <c r="V106" s="328"/>
      <c r="W106" s="328"/>
      <c r="X106" s="328"/>
      <c r="Y106" s="328"/>
      <c r="Z106" s="328"/>
      <c r="AA106" s="328"/>
      <c r="AB106" s="328"/>
    </row>
    <row r="107" spans="1:28" ht="12.75">
      <c r="A107" s="368"/>
      <c r="B107" s="367"/>
      <c r="C107" s="367"/>
      <c r="D107" s="367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70"/>
      <c r="U107" s="370"/>
      <c r="V107" s="328"/>
      <c r="W107" s="328"/>
      <c r="X107" s="328"/>
      <c r="Y107" s="328"/>
      <c r="Z107" s="328"/>
      <c r="AA107" s="328"/>
      <c r="AB107" s="328"/>
    </row>
    <row r="108" spans="1:28" ht="12.75">
      <c r="A108" s="368"/>
      <c r="B108" s="367"/>
      <c r="C108" s="367"/>
      <c r="D108" s="367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70"/>
      <c r="U108" s="328"/>
      <c r="V108" s="328"/>
      <c r="W108" s="328"/>
      <c r="X108" s="328"/>
      <c r="Y108" s="328"/>
      <c r="Z108" s="328"/>
      <c r="AA108" s="328"/>
      <c r="AB108" s="328"/>
    </row>
    <row r="109" spans="1:28" ht="12.75">
      <c r="A109" s="368"/>
      <c r="B109" s="367"/>
      <c r="C109" s="367"/>
      <c r="D109" s="367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70"/>
      <c r="U109" s="370"/>
      <c r="V109" s="328"/>
      <c r="W109" s="328"/>
      <c r="X109" s="328"/>
      <c r="Y109" s="328"/>
      <c r="Z109" s="328"/>
      <c r="AA109" s="328"/>
      <c r="AB109" s="328"/>
    </row>
    <row r="110" spans="1:28" ht="12.75">
      <c r="A110" s="368"/>
      <c r="B110" s="367"/>
      <c r="C110" s="367"/>
      <c r="D110" s="367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70"/>
      <c r="U110" s="328"/>
      <c r="V110" s="328"/>
      <c r="W110" s="328"/>
      <c r="X110" s="328"/>
      <c r="Y110" s="328"/>
      <c r="Z110" s="328"/>
      <c r="AA110" s="328"/>
      <c r="AB110" s="328"/>
    </row>
    <row r="111" spans="1:28" ht="12.75">
      <c r="A111" s="368"/>
      <c r="B111" s="367"/>
      <c r="C111" s="367"/>
      <c r="D111" s="367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70"/>
      <c r="U111" s="370"/>
      <c r="V111" s="328"/>
      <c r="W111" s="328"/>
      <c r="X111" s="328"/>
      <c r="Y111" s="328"/>
      <c r="Z111" s="328"/>
      <c r="AA111" s="328"/>
      <c r="AB111" s="328"/>
    </row>
    <row r="112" spans="1:28" ht="12.75">
      <c r="A112" s="368"/>
      <c r="B112" s="367"/>
      <c r="C112" s="367"/>
      <c r="D112" s="367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70"/>
      <c r="U112" s="328"/>
      <c r="V112" s="328"/>
      <c r="W112" s="328"/>
      <c r="X112" s="328"/>
      <c r="Y112" s="328"/>
      <c r="Z112" s="328"/>
      <c r="AA112" s="328"/>
      <c r="AB112" s="328"/>
    </row>
  </sheetData>
  <mergeCells count="14">
    <mergeCell ref="U5:V5"/>
    <mergeCell ref="W5:X5"/>
    <mergeCell ref="Y5:Z5"/>
    <mergeCell ref="AA5:AB5"/>
    <mergeCell ref="E4:AB4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87"/>
  <sheetViews>
    <sheetView workbookViewId="0" topLeftCell="A1">
      <selection activeCell="B3" sqref="A3:B3"/>
    </sheetView>
  </sheetViews>
  <sheetFormatPr defaultColWidth="9.00390625" defaultRowHeight="12.75"/>
  <cols>
    <col min="1" max="1" width="18.125" style="0" customWidth="1"/>
  </cols>
  <sheetData>
    <row r="1" spans="1:36" ht="12.75">
      <c r="A1" s="381" t="s">
        <v>264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12.75">
      <c r="A2" s="356" t="s">
        <v>265</v>
      </c>
      <c r="B2" s="382"/>
      <c r="C2" s="382"/>
      <c r="D2" s="38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ht="13.5" thickBot="1">
      <c r="A3" s="23"/>
      <c r="B3" s="381"/>
      <c r="C3" s="381"/>
      <c r="D3" s="38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6" ht="15">
      <c r="A4" s="383"/>
      <c r="B4" s="384"/>
      <c r="C4" s="384"/>
      <c r="D4" s="384"/>
      <c r="E4" s="385"/>
      <c r="F4" s="348" t="s">
        <v>240</v>
      </c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52"/>
      <c r="AD4" s="52"/>
      <c r="AE4" s="52"/>
      <c r="AF4" s="52"/>
      <c r="AG4" s="52"/>
      <c r="AH4" s="52"/>
      <c r="AI4" s="52"/>
      <c r="AJ4" s="52"/>
    </row>
    <row r="5" spans="1:36" ht="12.75">
      <c r="A5" s="383" t="s">
        <v>66</v>
      </c>
      <c r="B5" s="383"/>
      <c r="C5" s="380" t="s">
        <v>260</v>
      </c>
      <c r="D5" s="380"/>
      <c r="E5" s="380" t="s">
        <v>266</v>
      </c>
      <c r="F5" s="380"/>
      <c r="G5" s="380" t="s">
        <v>244</v>
      </c>
      <c r="H5" s="380"/>
      <c r="I5" s="380" t="s">
        <v>245</v>
      </c>
      <c r="J5" s="380"/>
      <c r="K5" s="380" t="s">
        <v>246</v>
      </c>
      <c r="L5" s="380"/>
      <c r="M5" s="380" t="s">
        <v>247</v>
      </c>
      <c r="N5" s="380"/>
      <c r="O5" s="380" t="s">
        <v>248</v>
      </c>
      <c r="P5" s="380"/>
      <c r="Q5" s="380" t="s">
        <v>249</v>
      </c>
      <c r="R5" s="380"/>
      <c r="S5" s="380" t="s">
        <v>250</v>
      </c>
      <c r="T5" s="380"/>
      <c r="U5" s="380" t="s">
        <v>251</v>
      </c>
      <c r="V5" s="380"/>
      <c r="W5" s="380" t="s">
        <v>252</v>
      </c>
      <c r="X5" s="380"/>
      <c r="Y5" s="380" t="s">
        <v>253</v>
      </c>
      <c r="Z5" s="380"/>
      <c r="AA5" s="380" t="s">
        <v>254</v>
      </c>
      <c r="AB5" s="380"/>
      <c r="AC5" s="386"/>
      <c r="AD5" s="386"/>
      <c r="AE5" s="386"/>
      <c r="AF5" s="386"/>
      <c r="AG5" s="386"/>
      <c r="AH5" s="386"/>
      <c r="AI5" s="386"/>
      <c r="AJ5" s="386"/>
    </row>
    <row r="6" spans="1:36" ht="12.75">
      <c r="A6" s="383"/>
      <c r="B6" s="38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86"/>
      <c r="AD6" s="386"/>
      <c r="AE6" s="386"/>
      <c r="AF6" s="386"/>
      <c r="AG6" s="386"/>
      <c r="AH6" s="386"/>
      <c r="AI6" s="386"/>
      <c r="AJ6" s="386"/>
    </row>
    <row r="7" spans="1:36" ht="12.75">
      <c r="A7" s="383"/>
      <c r="B7" s="387" t="s">
        <v>69</v>
      </c>
      <c r="C7" s="30" t="s">
        <v>232</v>
      </c>
      <c r="D7" s="30" t="s">
        <v>233</v>
      </c>
      <c r="E7" s="30" t="s">
        <v>232</v>
      </c>
      <c r="F7" s="30" t="s">
        <v>233</v>
      </c>
      <c r="G7" s="30" t="s">
        <v>232</v>
      </c>
      <c r="H7" s="30" t="s">
        <v>233</v>
      </c>
      <c r="I7" s="30" t="s">
        <v>232</v>
      </c>
      <c r="J7" s="30" t="s">
        <v>233</v>
      </c>
      <c r="K7" s="30" t="s">
        <v>232</v>
      </c>
      <c r="L7" s="30" t="s">
        <v>233</v>
      </c>
      <c r="M7" s="30" t="s">
        <v>232</v>
      </c>
      <c r="N7" s="30" t="s">
        <v>233</v>
      </c>
      <c r="O7" s="30" t="s">
        <v>232</v>
      </c>
      <c r="P7" s="30" t="s">
        <v>233</v>
      </c>
      <c r="Q7" s="30" t="s">
        <v>232</v>
      </c>
      <c r="R7" s="30" t="s">
        <v>233</v>
      </c>
      <c r="S7" s="30" t="s">
        <v>232</v>
      </c>
      <c r="T7" s="30" t="s">
        <v>233</v>
      </c>
      <c r="U7" s="30" t="s">
        <v>232</v>
      </c>
      <c r="V7" s="30" t="s">
        <v>233</v>
      </c>
      <c r="W7" s="30" t="s">
        <v>232</v>
      </c>
      <c r="X7" s="30" t="s">
        <v>233</v>
      </c>
      <c r="Y7" s="30" t="s">
        <v>232</v>
      </c>
      <c r="Z7" s="30" t="s">
        <v>233</v>
      </c>
      <c r="AA7" s="30" t="s">
        <v>232</v>
      </c>
      <c r="AB7" s="30" t="s">
        <v>233</v>
      </c>
      <c r="AC7" s="386"/>
      <c r="AD7" s="386"/>
      <c r="AE7" s="386"/>
      <c r="AF7" s="386"/>
      <c r="AG7" s="386"/>
      <c r="AH7" s="386"/>
      <c r="AI7" s="386"/>
      <c r="AJ7" s="386"/>
    </row>
    <row r="8" spans="1:36" ht="13.5" thickBot="1">
      <c r="A8" s="388" t="s">
        <v>73</v>
      </c>
      <c r="B8" s="389" t="s">
        <v>72</v>
      </c>
      <c r="C8" s="42" t="s">
        <v>267</v>
      </c>
      <c r="D8" s="42" t="s">
        <v>236</v>
      </c>
      <c r="E8" s="42" t="s">
        <v>267</v>
      </c>
      <c r="F8" s="42" t="s">
        <v>236</v>
      </c>
      <c r="G8" s="42" t="s">
        <v>267</v>
      </c>
      <c r="H8" s="42" t="s">
        <v>236</v>
      </c>
      <c r="I8" s="42" t="s">
        <v>267</v>
      </c>
      <c r="J8" s="42" t="s">
        <v>236</v>
      </c>
      <c r="K8" s="42" t="s">
        <v>267</v>
      </c>
      <c r="L8" s="42" t="s">
        <v>236</v>
      </c>
      <c r="M8" s="42" t="s">
        <v>267</v>
      </c>
      <c r="N8" s="42" t="s">
        <v>236</v>
      </c>
      <c r="O8" s="42" t="s">
        <v>267</v>
      </c>
      <c r="P8" s="42" t="s">
        <v>236</v>
      </c>
      <c r="Q8" s="42" t="s">
        <v>267</v>
      </c>
      <c r="R8" s="42" t="s">
        <v>236</v>
      </c>
      <c r="S8" s="42" t="s">
        <v>267</v>
      </c>
      <c r="T8" s="42" t="s">
        <v>236</v>
      </c>
      <c r="U8" s="42" t="s">
        <v>267</v>
      </c>
      <c r="V8" s="42" t="s">
        <v>236</v>
      </c>
      <c r="W8" s="42" t="s">
        <v>267</v>
      </c>
      <c r="X8" s="42" t="s">
        <v>236</v>
      </c>
      <c r="Y8" s="42" t="s">
        <v>267</v>
      </c>
      <c r="Z8" s="42" t="s">
        <v>236</v>
      </c>
      <c r="AA8" s="42" t="s">
        <v>267</v>
      </c>
      <c r="AB8" s="42" t="s">
        <v>236</v>
      </c>
      <c r="AC8" s="390"/>
      <c r="AD8" s="390"/>
      <c r="AE8" s="390"/>
      <c r="AF8" s="390"/>
      <c r="AG8" s="390"/>
      <c r="AH8" s="390"/>
      <c r="AI8" s="390"/>
      <c r="AJ8" s="390"/>
    </row>
    <row r="9" spans="1:36" ht="12.75">
      <c r="A9" s="391"/>
      <c r="B9" s="392"/>
      <c r="C9" s="392"/>
      <c r="D9" s="392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386"/>
      <c r="AD9" s="386"/>
      <c r="AE9" s="386"/>
      <c r="AF9" s="386"/>
      <c r="AG9" s="386"/>
      <c r="AH9" s="386"/>
      <c r="AI9" s="386"/>
      <c r="AJ9" s="386"/>
    </row>
    <row r="10" spans="1:36" ht="12.75">
      <c r="A10" s="393">
        <v>1994</v>
      </c>
      <c r="B10" s="394"/>
      <c r="C10" s="394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86"/>
      <c r="AD10" s="386"/>
      <c r="AE10" s="386"/>
      <c r="AF10" s="386"/>
      <c r="AG10" s="386"/>
      <c r="AH10" s="386"/>
      <c r="AI10" s="386"/>
      <c r="AJ10" s="386"/>
    </row>
    <row r="11" spans="1:36" ht="12.75">
      <c r="A11" s="396" t="s">
        <v>261</v>
      </c>
      <c r="B11" s="397">
        <f>SUM(C11:AB11)</f>
        <v>501</v>
      </c>
      <c r="C11" s="398">
        <v>0</v>
      </c>
      <c r="D11" s="398">
        <v>0</v>
      </c>
      <c r="E11" s="395">
        <v>0</v>
      </c>
      <c r="F11" s="395">
        <v>0</v>
      </c>
      <c r="G11" s="395">
        <v>0</v>
      </c>
      <c r="H11" s="395">
        <v>0</v>
      </c>
      <c r="I11" s="395">
        <v>3</v>
      </c>
      <c r="J11" s="395">
        <v>0</v>
      </c>
      <c r="K11" s="395">
        <v>5</v>
      </c>
      <c r="L11" s="395">
        <v>0</v>
      </c>
      <c r="M11" s="395">
        <v>17</v>
      </c>
      <c r="N11" s="395">
        <v>0</v>
      </c>
      <c r="O11" s="395">
        <v>19</v>
      </c>
      <c r="P11" s="395">
        <v>0</v>
      </c>
      <c r="Q11" s="395">
        <v>53</v>
      </c>
      <c r="R11" s="395">
        <v>0</v>
      </c>
      <c r="S11" s="395">
        <v>100</v>
      </c>
      <c r="T11" s="395">
        <v>2</v>
      </c>
      <c r="U11" s="395">
        <v>155</v>
      </c>
      <c r="V11" s="395">
        <v>2</v>
      </c>
      <c r="W11" s="395">
        <v>79</v>
      </c>
      <c r="X11" s="395">
        <v>1</v>
      </c>
      <c r="Y11" s="395">
        <v>34</v>
      </c>
      <c r="Z11" s="395">
        <v>0</v>
      </c>
      <c r="AA11" s="395">
        <v>30</v>
      </c>
      <c r="AB11" s="395">
        <v>1</v>
      </c>
      <c r="AC11" s="386"/>
      <c r="AD11" s="386"/>
      <c r="AE11" s="386"/>
      <c r="AF11" s="386"/>
      <c r="AG11" s="386"/>
      <c r="AH11" s="386"/>
      <c r="AI11" s="386"/>
      <c r="AJ11" s="386"/>
    </row>
    <row r="12" spans="1:36" ht="12.75">
      <c r="A12" s="396" t="s">
        <v>262</v>
      </c>
      <c r="B12" s="397">
        <f>SUM(C12:AB12)</f>
        <v>43945</v>
      </c>
      <c r="C12" s="398">
        <v>0</v>
      </c>
      <c r="D12" s="398">
        <v>0</v>
      </c>
      <c r="E12" s="395">
        <v>0</v>
      </c>
      <c r="F12" s="395">
        <v>0</v>
      </c>
      <c r="G12" s="395">
        <v>0</v>
      </c>
      <c r="H12" s="395">
        <v>0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  <c r="N12" s="395">
        <v>0</v>
      </c>
      <c r="O12" s="395">
        <v>0</v>
      </c>
      <c r="P12" s="395">
        <v>0</v>
      </c>
      <c r="Q12" s="395">
        <v>0</v>
      </c>
      <c r="R12" s="395">
        <v>283</v>
      </c>
      <c r="S12" s="395">
        <v>11881</v>
      </c>
      <c r="T12" s="395">
        <v>416</v>
      </c>
      <c r="U12" s="395">
        <v>17900</v>
      </c>
      <c r="V12" s="395">
        <v>419</v>
      </c>
      <c r="W12" s="395">
        <v>8850</v>
      </c>
      <c r="X12" s="395">
        <v>254</v>
      </c>
      <c r="Y12" s="395">
        <v>2896</v>
      </c>
      <c r="Z12" s="395">
        <v>73</v>
      </c>
      <c r="AA12" s="395">
        <v>944</v>
      </c>
      <c r="AB12" s="395">
        <v>29</v>
      </c>
      <c r="AC12" s="386"/>
      <c r="AD12" s="386"/>
      <c r="AE12" s="386"/>
      <c r="AF12" s="386"/>
      <c r="AG12" s="386"/>
      <c r="AH12" s="386"/>
      <c r="AI12" s="386"/>
      <c r="AJ12" s="386"/>
    </row>
    <row r="13" spans="1:36" ht="12.75">
      <c r="A13" s="396" t="s">
        <v>263</v>
      </c>
      <c r="B13" s="397">
        <f>SUM(C13:AB13)</f>
        <v>20017</v>
      </c>
      <c r="C13" s="398">
        <v>50</v>
      </c>
      <c r="D13" s="398">
        <v>372</v>
      </c>
      <c r="E13" s="395">
        <v>29</v>
      </c>
      <c r="F13" s="395">
        <v>100</v>
      </c>
      <c r="G13" s="395">
        <v>26</v>
      </c>
      <c r="H13" s="395">
        <v>423</v>
      </c>
      <c r="I13" s="395">
        <v>11</v>
      </c>
      <c r="J13" s="395">
        <v>391</v>
      </c>
      <c r="K13" s="395">
        <v>8</v>
      </c>
      <c r="L13" s="395">
        <v>466</v>
      </c>
      <c r="M13" s="395">
        <v>6</v>
      </c>
      <c r="N13" s="395">
        <v>732</v>
      </c>
      <c r="O13" s="395">
        <v>1759</v>
      </c>
      <c r="P13" s="395">
        <v>3202</v>
      </c>
      <c r="Q13" s="395">
        <v>3</v>
      </c>
      <c r="R13" s="395">
        <v>1449</v>
      </c>
      <c r="S13" s="395">
        <v>5</v>
      </c>
      <c r="T13" s="395">
        <v>2093</v>
      </c>
      <c r="U13" s="395">
        <v>3</v>
      </c>
      <c r="V13" s="395">
        <v>2540</v>
      </c>
      <c r="W13" s="395">
        <v>4</v>
      </c>
      <c r="X13" s="395">
        <v>2504</v>
      </c>
      <c r="Y13" s="395">
        <v>4</v>
      </c>
      <c r="Z13" s="395">
        <v>2259</v>
      </c>
      <c r="AA13" s="395">
        <v>13</v>
      </c>
      <c r="AB13" s="395">
        <v>1565</v>
      </c>
      <c r="AC13" s="386"/>
      <c r="AD13" s="386"/>
      <c r="AE13" s="386"/>
      <c r="AF13" s="386"/>
      <c r="AG13" s="386"/>
      <c r="AH13" s="386"/>
      <c r="AI13" s="386"/>
      <c r="AJ13" s="386"/>
    </row>
    <row r="14" spans="1:36" ht="12.75">
      <c r="A14" s="397"/>
      <c r="B14" s="397"/>
      <c r="C14" s="398"/>
      <c r="D14" s="398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86"/>
      <c r="AD14" s="386"/>
      <c r="AE14" s="386"/>
      <c r="AF14" s="386"/>
      <c r="AG14" s="386"/>
      <c r="AH14" s="386"/>
      <c r="AI14" s="386"/>
      <c r="AJ14" s="386"/>
    </row>
    <row r="15" spans="1:36" ht="12.75">
      <c r="A15" s="393">
        <v>1995</v>
      </c>
      <c r="B15" s="399"/>
      <c r="C15" s="398"/>
      <c r="D15" s="398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52"/>
      <c r="AD15" s="52"/>
      <c r="AE15" s="52"/>
      <c r="AF15" s="52"/>
      <c r="AG15" s="52"/>
      <c r="AH15" s="52"/>
      <c r="AI15" s="52"/>
      <c r="AJ15" s="52"/>
    </row>
    <row r="16" spans="1:36" ht="12.75">
      <c r="A16" s="396" t="s">
        <v>261</v>
      </c>
      <c r="B16" s="397">
        <f>SUM(C16:AB16)</f>
        <v>663</v>
      </c>
      <c r="C16" s="398">
        <v>0</v>
      </c>
      <c r="D16" s="398">
        <v>0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27</v>
      </c>
      <c r="N16" s="395">
        <v>0</v>
      </c>
      <c r="O16" s="395">
        <v>26</v>
      </c>
      <c r="P16" s="395">
        <v>0</v>
      </c>
      <c r="Q16" s="395">
        <v>67</v>
      </c>
      <c r="R16" s="395">
        <v>0</v>
      </c>
      <c r="S16" s="395">
        <v>131</v>
      </c>
      <c r="T16" s="395">
        <v>0</v>
      </c>
      <c r="U16" s="395">
        <v>205</v>
      </c>
      <c r="V16" s="395">
        <v>5</v>
      </c>
      <c r="W16" s="395">
        <v>110</v>
      </c>
      <c r="X16" s="395">
        <v>0</v>
      </c>
      <c r="Y16" s="395">
        <v>48</v>
      </c>
      <c r="Z16" s="395">
        <v>1</v>
      </c>
      <c r="AA16" s="395">
        <v>41</v>
      </c>
      <c r="AB16" s="395">
        <v>2</v>
      </c>
      <c r="AC16" s="52"/>
      <c r="AD16" s="52"/>
      <c r="AE16" s="52"/>
      <c r="AF16" s="52"/>
      <c r="AG16" s="52"/>
      <c r="AH16" s="52"/>
      <c r="AI16" s="52"/>
      <c r="AJ16" s="52"/>
    </row>
    <row r="17" spans="1:36" ht="12.75">
      <c r="A17" s="396" t="s">
        <v>262</v>
      </c>
      <c r="B17" s="397">
        <f>SUM(C17:AB17)</f>
        <v>44166</v>
      </c>
      <c r="C17" s="398">
        <v>0</v>
      </c>
      <c r="D17" s="398">
        <v>0</v>
      </c>
      <c r="E17" s="395">
        <v>0</v>
      </c>
      <c r="F17" s="395">
        <v>0</v>
      </c>
      <c r="G17" s="395">
        <v>0</v>
      </c>
      <c r="H17" s="395">
        <v>0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  <c r="N17" s="395">
        <v>0</v>
      </c>
      <c r="O17" s="395">
        <v>0</v>
      </c>
      <c r="P17" s="395">
        <v>0</v>
      </c>
      <c r="Q17" s="395">
        <v>0</v>
      </c>
      <c r="R17" s="395">
        <v>0</v>
      </c>
      <c r="S17" s="395">
        <v>9476</v>
      </c>
      <c r="T17" s="395">
        <v>303</v>
      </c>
      <c r="U17" s="395">
        <v>18332</v>
      </c>
      <c r="V17" s="395">
        <v>645</v>
      </c>
      <c r="W17" s="395">
        <v>9881</v>
      </c>
      <c r="X17" s="395">
        <v>371</v>
      </c>
      <c r="Y17" s="395">
        <v>3796</v>
      </c>
      <c r="Z17" s="395">
        <v>154</v>
      </c>
      <c r="AA17" s="395">
        <v>1150</v>
      </c>
      <c r="AB17" s="395">
        <v>58</v>
      </c>
      <c r="AC17" s="52"/>
      <c r="AD17" s="52"/>
      <c r="AE17" s="52"/>
      <c r="AF17" s="52"/>
      <c r="AG17" s="52"/>
      <c r="AH17" s="52"/>
      <c r="AI17" s="52"/>
      <c r="AJ17" s="52"/>
    </row>
    <row r="18" spans="1:36" ht="12.75">
      <c r="A18" s="396" t="s">
        <v>263</v>
      </c>
      <c r="B18" s="397">
        <f>SUM(C18:AB18)</f>
        <v>23296</v>
      </c>
      <c r="C18" s="398">
        <v>65</v>
      </c>
      <c r="D18" s="398">
        <v>350</v>
      </c>
      <c r="E18" s="395">
        <v>25</v>
      </c>
      <c r="F18" s="395">
        <v>200</v>
      </c>
      <c r="G18" s="395">
        <v>28</v>
      </c>
      <c r="H18" s="395">
        <v>493</v>
      </c>
      <c r="I18" s="395">
        <v>13</v>
      </c>
      <c r="J18" s="395">
        <v>455</v>
      </c>
      <c r="K18" s="395">
        <v>9</v>
      </c>
      <c r="L18" s="395">
        <v>543</v>
      </c>
      <c r="M18" s="395">
        <v>7</v>
      </c>
      <c r="N18" s="395">
        <v>852</v>
      </c>
      <c r="O18" s="395">
        <v>2047</v>
      </c>
      <c r="P18" s="395">
        <v>3726</v>
      </c>
      <c r="Q18" s="395">
        <v>4</v>
      </c>
      <c r="R18" s="395">
        <v>1686</v>
      </c>
      <c r="S18" s="395">
        <v>6</v>
      </c>
      <c r="T18" s="395">
        <v>2436</v>
      </c>
      <c r="U18" s="395">
        <v>4</v>
      </c>
      <c r="V18" s="395">
        <v>2957</v>
      </c>
      <c r="W18" s="395">
        <v>5</v>
      </c>
      <c r="X18" s="395">
        <v>2915</v>
      </c>
      <c r="Y18" s="395">
        <v>4</v>
      </c>
      <c r="Z18" s="395">
        <v>2628</v>
      </c>
      <c r="AA18" s="395">
        <v>16</v>
      </c>
      <c r="AB18" s="395">
        <v>1822</v>
      </c>
      <c r="AC18" s="52"/>
      <c r="AD18" s="52"/>
      <c r="AE18" s="52"/>
      <c r="AF18" s="52"/>
      <c r="AG18" s="52"/>
      <c r="AH18" s="52"/>
      <c r="AI18" s="52"/>
      <c r="AJ18" s="52"/>
    </row>
    <row r="19" spans="1:36" ht="12.75">
      <c r="A19" s="397"/>
      <c r="B19" s="397"/>
      <c r="C19" s="398"/>
      <c r="D19" s="398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52"/>
      <c r="AD19" s="52"/>
      <c r="AE19" s="52"/>
      <c r="AF19" s="52"/>
      <c r="AG19" s="52"/>
      <c r="AH19" s="52"/>
      <c r="AI19" s="52"/>
      <c r="AJ19" s="52"/>
    </row>
    <row r="20" spans="1:36" ht="12.75">
      <c r="A20" s="393">
        <v>1996</v>
      </c>
      <c r="B20" s="394"/>
      <c r="C20" s="398"/>
      <c r="D20" s="398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52"/>
      <c r="AD20" s="52"/>
      <c r="AE20" s="52"/>
      <c r="AF20" s="52"/>
      <c r="AG20" s="52"/>
      <c r="AH20" s="52"/>
      <c r="AI20" s="52"/>
      <c r="AJ20" s="52"/>
    </row>
    <row r="21" spans="1:36" ht="12.75">
      <c r="A21" s="396" t="s">
        <v>261</v>
      </c>
      <c r="B21" s="397">
        <f>SUM(C21:AB21)</f>
        <v>746</v>
      </c>
      <c r="C21" s="398">
        <v>0</v>
      </c>
      <c r="D21" s="398">
        <v>0</v>
      </c>
      <c r="E21" s="395">
        <v>0</v>
      </c>
      <c r="F21" s="395">
        <v>0</v>
      </c>
      <c r="G21" s="395">
        <v>0</v>
      </c>
      <c r="H21" s="395">
        <v>0</v>
      </c>
      <c r="I21" s="395">
        <v>1</v>
      </c>
      <c r="J21" s="395">
        <v>0</v>
      </c>
      <c r="K21" s="395">
        <v>12</v>
      </c>
      <c r="L21" s="395">
        <v>0</v>
      </c>
      <c r="M21" s="395">
        <v>17</v>
      </c>
      <c r="N21" s="395">
        <v>0</v>
      </c>
      <c r="O21" s="395">
        <v>39</v>
      </c>
      <c r="P21" s="395">
        <v>1</v>
      </c>
      <c r="Q21" s="395">
        <v>60</v>
      </c>
      <c r="R21" s="395">
        <v>0</v>
      </c>
      <c r="S21" s="395">
        <v>141</v>
      </c>
      <c r="T21" s="395">
        <v>1</v>
      </c>
      <c r="U21" s="395">
        <v>219</v>
      </c>
      <c r="V21" s="395">
        <v>3</v>
      </c>
      <c r="W21" s="395">
        <v>143</v>
      </c>
      <c r="X21" s="395">
        <v>1</v>
      </c>
      <c r="Y21" s="395">
        <v>67</v>
      </c>
      <c r="Z21" s="395">
        <v>1</v>
      </c>
      <c r="AA21" s="395">
        <v>39</v>
      </c>
      <c r="AB21" s="395">
        <v>1</v>
      </c>
      <c r="AC21" s="52"/>
      <c r="AD21" s="52"/>
      <c r="AE21" s="52"/>
      <c r="AF21" s="52"/>
      <c r="AG21" s="52"/>
      <c r="AH21" s="52"/>
      <c r="AI21" s="52"/>
      <c r="AJ21" s="52"/>
    </row>
    <row r="22" spans="1:36" ht="12.75">
      <c r="A22" s="396" t="s">
        <v>262</v>
      </c>
      <c r="B22" s="397">
        <f>SUM(C22:AB22)</f>
        <v>43917</v>
      </c>
      <c r="C22" s="398">
        <v>0</v>
      </c>
      <c r="D22" s="398">
        <v>0</v>
      </c>
      <c r="E22" s="395">
        <v>0</v>
      </c>
      <c r="F22" s="395">
        <v>0</v>
      </c>
      <c r="G22" s="395">
        <v>0</v>
      </c>
      <c r="H22" s="395">
        <v>0</v>
      </c>
      <c r="I22" s="395">
        <v>0</v>
      </c>
      <c r="J22" s="395">
        <v>0</v>
      </c>
      <c r="K22" s="395">
        <v>0</v>
      </c>
      <c r="L22" s="395">
        <v>0</v>
      </c>
      <c r="M22" s="395">
        <v>0</v>
      </c>
      <c r="N22" s="395">
        <v>0</v>
      </c>
      <c r="O22" s="395">
        <v>0</v>
      </c>
      <c r="P22" s="395">
        <v>0</v>
      </c>
      <c r="Q22" s="395">
        <v>0</v>
      </c>
      <c r="R22" s="395">
        <v>138</v>
      </c>
      <c r="S22" s="395">
        <v>6476</v>
      </c>
      <c r="T22" s="395">
        <v>470</v>
      </c>
      <c r="U22" s="395">
        <v>18820</v>
      </c>
      <c r="V22" s="395">
        <v>444</v>
      </c>
      <c r="W22" s="395">
        <v>10847</v>
      </c>
      <c r="X22" s="395">
        <v>336</v>
      </c>
      <c r="Y22" s="395">
        <v>4738</v>
      </c>
      <c r="Z22" s="395">
        <v>140</v>
      </c>
      <c r="AA22" s="395">
        <v>1466</v>
      </c>
      <c r="AB22" s="395">
        <v>42</v>
      </c>
      <c r="AC22" s="52"/>
      <c r="AD22" s="52"/>
      <c r="AE22" s="52"/>
      <c r="AF22" s="52"/>
      <c r="AG22" s="52"/>
      <c r="AH22" s="52"/>
      <c r="AI22" s="52"/>
      <c r="AJ22" s="52"/>
    </row>
    <row r="23" spans="1:36" ht="12.75">
      <c r="A23" s="396" t="s">
        <v>263</v>
      </c>
      <c r="B23" s="397">
        <f>SUM(C23:AB23)</f>
        <v>27745</v>
      </c>
      <c r="C23" s="398">
        <v>60</v>
      </c>
      <c r="D23" s="398">
        <v>400</v>
      </c>
      <c r="E23" s="395">
        <v>49</v>
      </c>
      <c r="F23" s="395">
        <v>255</v>
      </c>
      <c r="G23" s="395">
        <v>34</v>
      </c>
      <c r="H23" s="395">
        <v>587</v>
      </c>
      <c r="I23" s="395">
        <v>16</v>
      </c>
      <c r="J23" s="395">
        <v>542</v>
      </c>
      <c r="K23" s="395">
        <v>11</v>
      </c>
      <c r="L23" s="395">
        <v>646</v>
      </c>
      <c r="M23" s="395">
        <v>8</v>
      </c>
      <c r="N23" s="395">
        <v>1014</v>
      </c>
      <c r="O23" s="395">
        <v>2438</v>
      </c>
      <c r="P23" s="395">
        <v>4438</v>
      </c>
      <c r="Q23" s="395">
        <v>5</v>
      </c>
      <c r="R23" s="395">
        <v>2008</v>
      </c>
      <c r="S23" s="395">
        <v>7</v>
      </c>
      <c r="T23" s="395">
        <v>2901</v>
      </c>
      <c r="U23" s="395">
        <v>5</v>
      </c>
      <c r="V23" s="395">
        <v>3521</v>
      </c>
      <c r="W23" s="395">
        <v>6</v>
      </c>
      <c r="X23" s="395">
        <v>3471</v>
      </c>
      <c r="Y23" s="395">
        <v>5</v>
      </c>
      <c r="Z23" s="395">
        <v>3130</v>
      </c>
      <c r="AA23" s="395">
        <v>19</v>
      </c>
      <c r="AB23" s="395">
        <v>2169</v>
      </c>
      <c r="AC23" s="52"/>
      <c r="AD23" s="52"/>
      <c r="AE23" s="52"/>
      <c r="AF23" s="52"/>
      <c r="AG23" s="52"/>
      <c r="AH23" s="52"/>
      <c r="AI23" s="52"/>
      <c r="AJ23" s="52"/>
    </row>
    <row r="24" spans="1:36" ht="12.75">
      <c r="A24" s="397"/>
      <c r="B24" s="397"/>
      <c r="C24" s="398"/>
      <c r="D24" s="398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52"/>
      <c r="AD24" s="52"/>
      <c r="AE24" s="52"/>
      <c r="AF24" s="52"/>
      <c r="AG24" s="52"/>
      <c r="AH24" s="52"/>
      <c r="AI24" s="52"/>
      <c r="AJ24" s="52"/>
    </row>
    <row r="25" spans="1:36" ht="12.75">
      <c r="A25" s="393">
        <v>1997</v>
      </c>
      <c r="B25" s="394"/>
      <c r="C25" s="398"/>
      <c r="D25" s="398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52"/>
      <c r="AD25" s="52"/>
      <c r="AE25" s="52"/>
      <c r="AF25" s="52"/>
      <c r="AG25" s="52"/>
      <c r="AH25" s="52"/>
      <c r="AI25" s="52"/>
      <c r="AJ25" s="52"/>
    </row>
    <row r="26" spans="1:36" ht="12.75">
      <c r="A26" s="396" t="s">
        <v>261</v>
      </c>
      <c r="B26" s="397">
        <f>SUM(C26:AB26)</f>
        <v>1042</v>
      </c>
      <c r="C26" s="398">
        <v>0</v>
      </c>
      <c r="D26" s="398">
        <v>0</v>
      </c>
      <c r="E26" s="395">
        <v>0</v>
      </c>
      <c r="F26" s="395">
        <v>0</v>
      </c>
      <c r="G26" s="395">
        <v>0</v>
      </c>
      <c r="H26" s="395">
        <v>0</v>
      </c>
      <c r="I26" s="395">
        <v>0</v>
      </c>
      <c r="J26" s="395">
        <v>0</v>
      </c>
      <c r="K26" s="395">
        <v>0</v>
      </c>
      <c r="L26" s="395">
        <v>0</v>
      </c>
      <c r="M26" s="395">
        <v>51</v>
      </c>
      <c r="N26" s="395">
        <v>0</v>
      </c>
      <c r="O26" s="395">
        <v>53</v>
      </c>
      <c r="P26" s="395">
        <v>1</v>
      </c>
      <c r="Q26" s="395">
        <v>85</v>
      </c>
      <c r="R26" s="395">
        <v>1</v>
      </c>
      <c r="S26" s="395">
        <v>205</v>
      </c>
      <c r="T26" s="395">
        <v>2</v>
      </c>
      <c r="U26" s="395">
        <v>283</v>
      </c>
      <c r="V26" s="395">
        <v>6</v>
      </c>
      <c r="W26" s="395">
        <v>210</v>
      </c>
      <c r="X26" s="395">
        <v>2</v>
      </c>
      <c r="Y26" s="395">
        <v>90</v>
      </c>
      <c r="Z26" s="395">
        <v>0</v>
      </c>
      <c r="AA26" s="395">
        <v>53</v>
      </c>
      <c r="AB26" s="395">
        <v>0</v>
      </c>
      <c r="AC26" s="52"/>
      <c r="AD26" s="52"/>
      <c r="AE26" s="52"/>
      <c r="AF26" s="52"/>
      <c r="AG26" s="52"/>
      <c r="AH26" s="52"/>
      <c r="AI26" s="52"/>
      <c r="AJ26" s="52"/>
    </row>
    <row r="27" spans="1:36" ht="12.75">
      <c r="A27" s="396" t="s">
        <v>262</v>
      </c>
      <c r="B27" s="397">
        <f>SUM(C27:AB27)</f>
        <v>43740</v>
      </c>
      <c r="C27" s="398">
        <v>0</v>
      </c>
      <c r="D27" s="398">
        <v>0</v>
      </c>
      <c r="E27" s="395">
        <v>0</v>
      </c>
      <c r="F27" s="395">
        <v>0</v>
      </c>
      <c r="G27" s="395">
        <v>0</v>
      </c>
      <c r="H27" s="395">
        <v>0</v>
      </c>
      <c r="I27" s="395">
        <v>0</v>
      </c>
      <c r="J27" s="395">
        <v>0</v>
      </c>
      <c r="K27" s="395">
        <v>0</v>
      </c>
      <c r="L27" s="395">
        <v>0</v>
      </c>
      <c r="M27" s="395">
        <v>0</v>
      </c>
      <c r="N27" s="395">
        <v>0</v>
      </c>
      <c r="O27" s="395">
        <v>0</v>
      </c>
      <c r="P27" s="395">
        <v>0</v>
      </c>
      <c r="Q27" s="395">
        <v>0</v>
      </c>
      <c r="R27" s="395">
        <v>0</v>
      </c>
      <c r="S27" s="395">
        <v>3484</v>
      </c>
      <c r="T27" s="395">
        <v>130</v>
      </c>
      <c r="U27" s="395">
        <v>18350</v>
      </c>
      <c r="V27" s="395">
        <v>619</v>
      </c>
      <c r="W27" s="395">
        <v>12532</v>
      </c>
      <c r="X27" s="395">
        <v>508</v>
      </c>
      <c r="Y27" s="395">
        <v>5936</v>
      </c>
      <c r="Z27" s="395">
        <v>244</v>
      </c>
      <c r="AA27" s="395">
        <v>1836</v>
      </c>
      <c r="AB27" s="395">
        <v>101</v>
      </c>
      <c r="AC27" s="52"/>
      <c r="AD27" s="52"/>
      <c r="AE27" s="52"/>
      <c r="AF27" s="52"/>
      <c r="AG27" s="52"/>
      <c r="AH27" s="52"/>
      <c r="AI27" s="52"/>
      <c r="AJ27" s="52"/>
    </row>
    <row r="28" spans="1:36" ht="12.75">
      <c r="A28" s="396" t="s">
        <v>263</v>
      </c>
      <c r="B28" s="397">
        <f>SUM(C28:AB28)</f>
        <v>35508</v>
      </c>
      <c r="C28" s="398">
        <v>100</v>
      </c>
      <c r="D28" s="398">
        <v>600</v>
      </c>
      <c r="E28" s="395">
        <v>39</v>
      </c>
      <c r="F28" s="395">
        <v>238</v>
      </c>
      <c r="G28" s="395">
        <v>44</v>
      </c>
      <c r="H28" s="395">
        <v>751</v>
      </c>
      <c r="I28" s="395">
        <v>20</v>
      </c>
      <c r="J28" s="395">
        <v>694</v>
      </c>
      <c r="K28" s="395">
        <v>14</v>
      </c>
      <c r="L28" s="395">
        <v>827</v>
      </c>
      <c r="M28" s="395">
        <v>10</v>
      </c>
      <c r="N28" s="395">
        <v>1298</v>
      </c>
      <c r="O28" s="395">
        <v>3120</v>
      </c>
      <c r="P28" s="395">
        <v>5679</v>
      </c>
      <c r="Q28" s="395">
        <v>6</v>
      </c>
      <c r="R28" s="395">
        <v>2570</v>
      </c>
      <c r="S28" s="395">
        <v>9</v>
      </c>
      <c r="T28" s="395">
        <v>3712</v>
      </c>
      <c r="U28" s="395">
        <v>6</v>
      </c>
      <c r="V28" s="395">
        <v>4507</v>
      </c>
      <c r="W28" s="395">
        <v>8</v>
      </c>
      <c r="X28" s="395">
        <v>4443</v>
      </c>
      <c r="Y28" s="395">
        <v>7</v>
      </c>
      <c r="Z28" s="395">
        <v>4006</v>
      </c>
      <c r="AA28" s="395">
        <v>24</v>
      </c>
      <c r="AB28" s="395">
        <v>2776</v>
      </c>
      <c r="AC28" s="52"/>
      <c r="AD28" s="52"/>
      <c r="AE28" s="52"/>
      <c r="AF28" s="52"/>
      <c r="AG28" s="52"/>
      <c r="AH28" s="52"/>
      <c r="AI28" s="52"/>
      <c r="AJ28" s="52"/>
    </row>
    <row r="29" spans="1:36" ht="12.75">
      <c r="A29" s="396"/>
      <c r="B29" s="397"/>
      <c r="C29" s="398"/>
      <c r="D29" s="398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52"/>
      <c r="AD29" s="52"/>
      <c r="AE29" s="52"/>
      <c r="AF29" s="52"/>
      <c r="AG29" s="52"/>
      <c r="AH29" s="52"/>
      <c r="AI29" s="52"/>
      <c r="AJ29" s="52"/>
    </row>
    <row r="30" spans="1:36" ht="12.75">
      <c r="A30" s="393">
        <v>1998</v>
      </c>
      <c r="B30" s="397"/>
      <c r="C30" s="398"/>
      <c r="D30" s="398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400"/>
      <c r="AD30" s="52"/>
      <c r="AE30" s="52"/>
      <c r="AF30" s="52"/>
      <c r="AG30" s="52"/>
      <c r="AH30" s="52"/>
      <c r="AI30" s="52"/>
      <c r="AJ30" s="52"/>
    </row>
    <row r="31" spans="1:36" ht="12.75">
      <c r="A31" s="396" t="s">
        <v>261</v>
      </c>
      <c r="B31" s="397">
        <f>SUM(C31:AB31)</f>
        <v>1278</v>
      </c>
      <c r="C31" s="398">
        <v>0</v>
      </c>
      <c r="D31" s="398">
        <v>0</v>
      </c>
      <c r="E31" s="395">
        <v>0</v>
      </c>
      <c r="F31" s="395">
        <v>0</v>
      </c>
      <c r="G31" s="395">
        <v>0</v>
      </c>
      <c r="H31" s="395">
        <v>0</v>
      </c>
      <c r="I31" s="395">
        <v>2</v>
      </c>
      <c r="J31" s="395">
        <v>0</v>
      </c>
      <c r="K31" s="395">
        <v>17</v>
      </c>
      <c r="L31" s="395">
        <v>0</v>
      </c>
      <c r="M31" s="395">
        <v>38</v>
      </c>
      <c r="N31" s="395">
        <v>0</v>
      </c>
      <c r="O31" s="395">
        <v>59</v>
      </c>
      <c r="P31" s="395">
        <v>2</v>
      </c>
      <c r="Q31" s="395">
        <v>111</v>
      </c>
      <c r="R31" s="395">
        <v>3</v>
      </c>
      <c r="S31" s="395">
        <v>215</v>
      </c>
      <c r="T31" s="395">
        <v>2</v>
      </c>
      <c r="U31" s="395">
        <v>289</v>
      </c>
      <c r="V31" s="395">
        <v>5</v>
      </c>
      <c r="W31" s="395">
        <v>353</v>
      </c>
      <c r="X31" s="395">
        <v>1</v>
      </c>
      <c r="Y31" s="395">
        <v>109</v>
      </c>
      <c r="Z31" s="395">
        <v>2</v>
      </c>
      <c r="AA31" s="395">
        <v>70</v>
      </c>
      <c r="AB31" s="395">
        <v>0</v>
      </c>
      <c r="AC31" s="52"/>
      <c r="AD31" s="52"/>
      <c r="AE31" s="52"/>
      <c r="AF31" s="52"/>
      <c r="AG31" s="52"/>
      <c r="AH31" s="52"/>
      <c r="AI31" s="52"/>
      <c r="AJ31" s="52"/>
    </row>
    <row r="32" spans="1:36" ht="12.75">
      <c r="A32" s="396" t="s">
        <v>262</v>
      </c>
      <c r="B32" s="397">
        <f>SUM(C32:AB32)</f>
        <v>43651</v>
      </c>
      <c r="C32" s="398">
        <v>0</v>
      </c>
      <c r="D32" s="398">
        <v>0</v>
      </c>
      <c r="E32" s="395">
        <v>0</v>
      </c>
      <c r="F32" s="395">
        <v>0</v>
      </c>
      <c r="G32" s="395">
        <v>0</v>
      </c>
      <c r="H32" s="395">
        <v>0</v>
      </c>
      <c r="I32" s="395">
        <v>0</v>
      </c>
      <c r="J32" s="395">
        <v>0</v>
      </c>
      <c r="K32" s="395">
        <v>0</v>
      </c>
      <c r="L32" s="395">
        <v>0</v>
      </c>
      <c r="M32" s="395">
        <v>0</v>
      </c>
      <c r="N32" s="395">
        <v>0</v>
      </c>
      <c r="O32" s="395">
        <v>1</v>
      </c>
      <c r="P32" s="395">
        <v>0</v>
      </c>
      <c r="Q32" s="395">
        <v>3</v>
      </c>
      <c r="R32" s="395">
        <v>7</v>
      </c>
      <c r="S32" s="395">
        <v>713</v>
      </c>
      <c r="T32" s="395">
        <v>456</v>
      </c>
      <c r="U32" s="395">
        <v>16516</v>
      </c>
      <c r="V32" s="395">
        <v>436</v>
      </c>
      <c r="W32" s="395">
        <v>15523</v>
      </c>
      <c r="X32" s="395">
        <v>423</v>
      </c>
      <c r="Y32" s="395">
        <v>6999</v>
      </c>
      <c r="Z32" s="395">
        <v>219</v>
      </c>
      <c r="AA32" s="395">
        <v>2277</v>
      </c>
      <c r="AB32" s="395">
        <v>78</v>
      </c>
      <c r="AC32" s="52"/>
      <c r="AD32" s="52"/>
      <c r="AE32" s="52"/>
      <c r="AF32" s="52"/>
      <c r="AG32" s="52"/>
      <c r="AH32" s="52"/>
      <c r="AI32" s="52"/>
      <c r="AJ32" s="52"/>
    </row>
    <row r="33" spans="1:36" ht="12.75">
      <c r="A33" s="396" t="s">
        <v>263</v>
      </c>
      <c r="B33" s="397">
        <f>SUM(C33:AB33)</f>
        <v>40377</v>
      </c>
      <c r="C33" s="398">
        <v>100</v>
      </c>
      <c r="D33" s="398">
        <v>700</v>
      </c>
      <c r="E33" s="395">
        <v>56</v>
      </c>
      <c r="F33" s="395">
        <v>253</v>
      </c>
      <c r="G33" s="395">
        <v>50</v>
      </c>
      <c r="H33" s="395">
        <v>854</v>
      </c>
      <c r="I33" s="395">
        <v>23</v>
      </c>
      <c r="J33" s="395">
        <v>789</v>
      </c>
      <c r="K33" s="395">
        <v>16</v>
      </c>
      <c r="L33" s="395">
        <v>941</v>
      </c>
      <c r="M33" s="395">
        <v>12</v>
      </c>
      <c r="N33" s="395">
        <v>1476</v>
      </c>
      <c r="O33" s="395">
        <v>3548</v>
      </c>
      <c r="P33" s="395">
        <v>6458</v>
      </c>
      <c r="Q33" s="395">
        <v>7</v>
      </c>
      <c r="R33" s="395">
        <v>2923</v>
      </c>
      <c r="S33" s="395">
        <v>10</v>
      </c>
      <c r="T33" s="395">
        <v>4221</v>
      </c>
      <c r="U33" s="395">
        <v>7</v>
      </c>
      <c r="V33" s="395">
        <v>5124</v>
      </c>
      <c r="W33" s="395">
        <v>9</v>
      </c>
      <c r="X33" s="395">
        <v>5052</v>
      </c>
      <c r="Y33" s="395">
        <v>8</v>
      </c>
      <c r="Z33" s="395">
        <v>4556</v>
      </c>
      <c r="AA33" s="395">
        <v>27</v>
      </c>
      <c r="AB33" s="395">
        <v>3157</v>
      </c>
      <c r="AC33" s="52"/>
      <c r="AD33" s="52"/>
      <c r="AE33" s="52"/>
      <c r="AF33" s="52"/>
      <c r="AG33" s="52"/>
      <c r="AH33" s="52"/>
      <c r="AI33" s="52"/>
      <c r="AJ33" s="52"/>
    </row>
    <row r="34" spans="1:36" ht="12.75">
      <c r="A34" s="396"/>
      <c r="B34" s="397"/>
      <c r="C34" s="398"/>
      <c r="D34" s="398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52"/>
      <c r="AD34" s="52"/>
      <c r="AE34" s="52"/>
      <c r="AF34" s="52"/>
      <c r="AG34" s="52"/>
      <c r="AH34" s="52"/>
      <c r="AI34" s="52"/>
      <c r="AJ34" s="52"/>
    </row>
    <row r="35" spans="1:36" ht="12.75">
      <c r="A35" s="393">
        <v>1999</v>
      </c>
      <c r="B35" s="394"/>
      <c r="C35" s="398"/>
      <c r="D35" s="398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52"/>
      <c r="AD35" s="52"/>
      <c r="AE35" s="52"/>
      <c r="AF35" s="52"/>
      <c r="AG35" s="52"/>
      <c r="AH35" s="52"/>
      <c r="AI35" s="52"/>
      <c r="AJ35" s="52"/>
    </row>
    <row r="36" spans="1:36" ht="12.75">
      <c r="A36" s="396" t="s">
        <v>261</v>
      </c>
      <c r="B36" s="397">
        <f>SUM(C36:AB36)</f>
        <v>1401</v>
      </c>
      <c r="C36" s="398">
        <v>0</v>
      </c>
      <c r="D36" s="398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2</v>
      </c>
      <c r="J36" s="395">
        <v>0</v>
      </c>
      <c r="K36" s="395">
        <v>16</v>
      </c>
      <c r="L36" s="395">
        <v>0</v>
      </c>
      <c r="M36" s="395">
        <v>48</v>
      </c>
      <c r="N36" s="395">
        <v>0</v>
      </c>
      <c r="O36" s="395">
        <v>67</v>
      </c>
      <c r="P36" s="395">
        <v>1</v>
      </c>
      <c r="Q36" s="395">
        <v>123</v>
      </c>
      <c r="R36" s="395">
        <v>4</v>
      </c>
      <c r="S36" s="395">
        <v>193</v>
      </c>
      <c r="T36" s="395">
        <v>4</v>
      </c>
      <c r="U36" s="395">
        <v>312</v>
      </c>
      <c r="V36" s="395">
        <v>5</v>
      </c>
      <c r="W36" s="395">
        <v>266</v>
      </c>
      <c r="X36" s="395">
        <v>1</v>
      </c>
      <c r="Y36" s="395">
        <v>247</v>
      </c>
      <c r="Z36" s="395">
        <v>3</v>
      </c>
      <c r="AA36" s="395">
        <v>108</v>
      </c>
      <c r="AB36" s="395">
        <v>1</v>
      </c>
      <c r="AC36" s="52"/>
      <c r="AD36" s="52"/>
      <c r="AE36" s="52"/>
      <c r="AF36" s="52"/>
      <c r="AG36" s="52"/>
      <c r="AH36" s="52"/>
      <c r="AI36" s="52"/>
      <c r="AJ36" s="52"/>
    </row>
    <row r="37" spans="1:36" ht="12.75">
      <c r="A37" s="396" t="s">
        <v>262</v>
      </c>
      <c r="B37" s="397">
        <f>SUM(C37:AB37)</f>
        <v>45653</v>
      </c>
      <c r="C37" s="398">
        <v>0</v>
      </c>
      <c r="D37" s="398">
        <v>0</v>
      </c>
      <c r="E37" s="395">
        <v>0</v>
      </c>
      <c r="F37" s="395">
        <v>0</v>
      </c>
      <c r="G37" s="395">
        <v>0</v>
      </c>
      <c r="H37" s="395">
        <v>0</v>
      </c>
      <c r="I37" s="395">
        <v>0</v>
      </c>
      <c r="J37" s="395">
        <v>0</v>
      </c>
      <c r="K37" s="395">
        <v>0</v>
      </c>
      <c r="L37" s="395">
        <v>0</v>
      </c>
      <c r="M37" s="395">
        <v>0</v>
      </c>
      <c r="N37" s="395">
        <v>0</v>
      </c>
      <c r="O37" s="395">
        <v>1</v>
      </c>
      <c r="P37" s="395">
        <v>0</v>
      </c>
      <c r="Q37" s="395">
        <v>5</v>
      </c>
      <c r="R37" s="395">
        <v>15</v>
      </c>
      <c r="S37" s="395">
        <v>1252</v>
      </c>
      <c r="T37" s="395">
        <v>370</v>
      </c>
      <c r="U37" s="395">
        <v>13390</v>
      </c>
      <c r="V37" s="395">
        <v>473</v>
      </c>
      <c r="W37" s="395">
        <v>13421</v>
      </c>
      <c r="X37" s="395">
        <v>369</v>
      </c>
      <c r="Y37" s="395">
        <v>11685</v>
      </c>
      <c r="Z37" s="395">
        <v>256</v>
      </c>
      <c r="AA37" s="395">
        <v>4235</v>
      </c>
      <c r="AB37" s="395">
        <v>181</v>
      </c>
      <c r="AC37" s="52"/>
      <c r="AD37" s="52"/>
      <c r="AE37" s="52"/>
      <c r="AF37" s="52"/>
      <c r="AG37" s="52"/>
      <c r="AH37" s="52"/>
      <c r="AI37" s="52"/>
      <c r="AJ37" s="52"/>
    </row>
    <row r="38" spans="1:36" ht="12.75">
      <c r="A38" s="396" t="s">
        <v>263</v>
      </c>
      <c r="B38" s="397">
        <f>SUM(C38:AB38)</f>
        <v>45835</v>
      </c>
      <c r="C38" s="398">
        <v>100</v>
      </c>
      <c r="D38" s="398">
        <v>900</v>
      </c>
      <c r="E38" s="395">
        <v>78</v>
      </c>
      <c r="F38" s="395">
        <v>181</v>
      </c>
      <c r="G38" s="395">
        <v>57</v>
      </c>
      <c r="H38" s="395">
        <v>970</v>
      </c>
      <c r="I38" s="395">
        <v>26</v>
      </c>
      <c r="J38" s="395">
        <v>896</v>
      </c>
      <c r="K38" s="395">
        <v>18</v>
      </c>
      <c r="L38" s="395">
        <v>1068</v>
      </c>
      <c r="M38" s="395">
        <v>13</v>
      </c>
      <c r="N38" s="395">
        <v>1676</v>
      </c>
      <c r="O38" s="395">
        <v>4028</v>
      </c>
      <c r="P38" s="395">
        <v>7331</v>
      </c>
      <c r="Q38" s="395">
        <v>7</v>
      </c>
      <c r="R38" s="395">
        <v>3318</v>
      </c>
      <c r="S38" s="395">
        <v>11</v>
      </c>
      <c r="T38" s="395">
        <v>4792</v>
      </c>
      <c r="U38" s="395">
        <v>7</v>
      </c>
      <c r="V38" s="395">
        <v>5817</v>
      </c>
      <c r="W38" s="395">
        <v>10</v>
      </c>
      <c r="X38" s="395">
        <v>5735</v>
      </c>
      <c r="Y38" s="395">
        <v>9</v>
      </c>
      <c r="Z38" s="395">
        <v>5172</v>
      </c>
      <c r="AA38" s="395">
        <v>31</v>
      </c>
      <c r="AB38" s="395">
        <v>3584</v>
      </c>
      <c r="AC38" s="52"/>
      <c r="AD38" s="52"/>
      <c r="AE38" s="52"/>
      <c r="AF38" s="52"/>
      <c r="AG38" s="52"/>
      <c r="AH38" s="52"/>
      <c r="AI38" s="52"/>
      <c r="AJ38" s="52"/>
    </row>
    <row r="39" spans="1:36" ht="12.75">
      <c r="A39" s="396"/>
      <c r="B39" s="397"/>
      <c r="C39" s="398"/>
      <c r="D39" s="398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52"/>
      <c r="AD39" s="52"/>
      <c r="AE39" s="52"/>
      <c r="AF39" s="52"/>
      <c r="AG39" s="52"/>
      <c r="AH39" s="52"/>
      <c r="AI39" s="52"/>
      <c r="AJ39" s="52"/>
    </row>
    <row r="40" spans="1:36" ht="12.75">
      <c r="A40" s="393">
        <v>2000</v>
      </c>
      <c r="B40" s="394"/>
      <c r="C40" s="398"/>
      <c r="D40" s="398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52"/>
      <c r="AD40" s="52"/>
      <c r="AE40" s="52"/>
      <c r="AF40" s="52"/>
      <c r="AG40" s="52"/>
      <c r="AH40" s="52"/>
      <c r="AI40" s="52"/>
      <c r="AJ40" s="52"/>
    </row>
    <row r="41" spans="1:36" ht="12.75">
      <c r="A41" s="396" t="s">
        <v>261</v>
      </c>
      <c r="B41" s="397">
        <f>SUM(C41:AB41)</f>
        <v>1510</v>
      </c>
      <c r="C41" s="398">
        <v>0</v>
      </c>
      <c r="D41" s="398">
        <v>0</v>
      </c>
      <c r="E41" s="395">
        <v>0</v>
      </c>
      <c r="F41" s="395">
        <v>0</v>
      </c>
      <c r="G41" s="395">
        <v>0</v>
      </c>
      <c r="H41" s="395">
        <v>0</v>
      </c>
      <c r="I41" s="395">
        <v>0</v>
      </c>
      <c r="J41" s="395">
        <v>0</v>
      </c>
      <c r="K41" s="395">
        <v>0</v>
      </c>
      <c r="L41" s="395">
        <v>0</v>
      </c>
      <c r="M41" s="395">
        <v>87</v>
      </c>
      <c r="N41" s="395">
        <v>1</v>
      </c>
      <c r="O41" s="395">
        <v>78</v>
      </c>
      <c r="P41" s="395">
        <v>0</v>
      </c>
      <c r="Q41" s="395">
        <v>133</v>
      </c>
      <c r="R41" s="395">
        <v>3</v>
      </c>
      <c r="S41" s="395">
        <v>196</v>
      </c>
      <c r="T41" s="395">
        <v>3</v>
      </c>
      <c r="U41" s="395">
        <v>360</v>
      </c>
      <c r="V41" s="395">
        <v>6</v>
      </c>
      <c r="W41" s="395">
        <v>270</v>
      </c>
      <c r="X41" s="395">
        <v>2</v>
      </c>
      <c r="Y41" s="395">
        <v>252</v>
      </c>
      <c r="Z41" s="395">
        <v>6</v>
      </c>
      <c r="AA41" s="395">
        <v>110</v>
      </c>
      <c r="AB41" s="395">
        <v>3</v>
      </c>
      <c r="AC41" s="52"/>
      <c r="AD41" s="52"/>
      <c r="AE41" s="52"/>
      <c r="AF41" s="52"/>
      <c r="AG41" s="52"/>
      <c r="AH41" s="52"/>
      <c r="AI41" s="52"/>
      <c r="AJ41" s="52"/>
    </row>
    <row r="42" spans="1:36" ht="12.75">
      <c r="A42" s="396" t="s">
        <v>262</v>
      </c>
      <c r="B42" s="397">
        <f>SUM(C42:AB42)</f>
        <v>72115</v>
      </c>
      <c r="C42" s="398">
        <v>0</v>
      </c>
      <c r="D42" s="398">
        <v>0</v>
      </c>
      <c r="E42" s="395">
        <v>0</v>
      </c>
      <c r="F42" s="395">
        <v>0</v>
      </c>
      <c r="G42" s="395">
        <v>0</v>
      </c>
      <c r="H42" s="395">
        <v>0</v>
      </c>
      <c r="I42" s="395">
        <v>0</v>
      </c>
      <c r="J42" s="395">
        <v>0</v>
      </c>
      <c r="K42" s="395">
        <v>0</v>
      </c>
      <c r="L42" s="395">
        <v>0</v>
      </c>
      <c r="M42" s="395">
        <v>2</v>
      </c>
      <c r="N42" s="395">
        <v>0</v>
      </c>
      <c r="O42" s="395">
        <v>4</v>
      </c>
      <c r="P42" s="395">
        <v>0</v>
      </c>
      <c r="Q42" s="395">
        <v>14</v>
      </c>
      <c r="R42" s="395">
        <v>0</v>
      </c>
      <c r="S42" s="395">
        <v>9226</v>
      </c>
      <c r="T42" s="395">
        <v>137</v>
      </c>
      <c r="U42" s="395">
        <v>19831</v>
      </c>
      <c r="V42" s="395">
        <v>546</v>
      </c>
      <c r="W42" s="395">
        <v>18778</v>
      </c>
      <c r="X42" s="395">
        <v>596</v>
      </c>
      <c r="Y42" s="395">
        <v>16350</v>
      </c>
      <c r="Z42" s="395">
        <v>414</v>
      </c>
      <c r="AA42" s="395">
        <v>5925</v>
      </c>
      <c r="AB42" s="395">
        <v>292</v>
      </c>
      <c r="AC42" s="52"/>
      <c r="AD42" s="52"/>
      <c r="AE42" s="52"/>
      <c r="AF42" s="52"/>
      <c r="AG42" s="52"/>
      <c r="AH42" s="52"/>
      <c r="AI42" s="52"/>
      <c r="AJ42" s="52"/>
    </row>
    <row r="43" spans="1:36" ht="12.75">
      <c r="A43" s="396" t="s">
        <v>263</v>
      </c>
      <c r="B43" s="397">
        <f>SUM(C43:AB43)</f>
        <v>52237</v>
      </c>
      <c r="C43" s="398">
        <v>155</v>
      </c>
      <c r="D43" s="398">
        <v>1100</v>
      </c>
      <c r="E43" s="395">
        <v>48</v>
      </c>
      <c r="F43" s="395">
        <v>132</v>
      </c>
      <c r="G43" s="395">
        <v>65</v>
      </c>
      <c r="H43" s="395">
        <v>1105</v>
      </c>
      <c r="I43" s="395">
        <v>30</v>
      </c>
      <c r="J43" s="395">
        <v>1021</v>
      </c>
      <c r="K43" s="395">
        <v>21</v>
      </c>
      <c r="L43" s="395">
        <v>1217</v>
      </c>
      <c r="M43" s="395">
        <v>15</v>
      </c>
      <c r="N43" s="395">
        <v>1910</v>
      </c>
      <c r="O43" s="395">
        <v>4590</v>
      </c>
      <c r="P43" s="395">
        <v>8355</v>
      </c>
      <c r="Q43" s="395">
        <v>9</v>
      </c>
      <c r="R43" s="395">
        <v>3781</v>
      </c>
      <c r="S43" s="395">
        <v>13</v>
      </c>
      <c r="T43" s="395">
        <v>5461</v>
      </c>
      <c r="U43" s="395">
        <v>9</v>
      </c>
      <c r="V43" s="395">
        <v>6630</v>
      </c>
      <c r="W43" s="395">
        <v>11</v>
      </c>
      <c r="X43" s="395">
        <v>6536</v>
      </c>
      <c r="Y43" s="395">
        <v>10</v>
      </c>
      <c r="Z43" s="395">
        <v>5894</v>
      </c>
      <c r="AA43" s="395">
        <v>35</v>
      </c>
      <c r="AB43" s="395">
        <v>4084</v>
      </c>
      <c r="AC43" s="52"/>
      <c r="AD43" s="52"/>
      <c r="AE43" s="52"/>
      <c r="AF43" s="52"/>
      <c r="AG43" s="52"/>
      <c r="AH43" s="52"/>
      <c r="AI43" s="52"/>
      <c r="AJ43" s="52"/>
    </row>
    <row r="44" spans="1:36" ht="12.75">
      <c r="A44" s="396"/>
      <c r="B44" s="397"/>
      <c r="C44" s="398"/>
      <c r="D44" s="398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52"/>
      <c r="AD44" s="52"/>
      <c r="AE44" s="52"/>
      <c r="AF44" s="52"/>
      <c r="AG44" s="52"/>
      <c r="AH44" s="52"/>
      <c r="AI44" s="52"/>
      <c r="AJ44" s="52"/>
    </row>
    <row r="45" spans="1:36" ht="12.75">
      <c r="A45" s="393">
        <v>2001</v>
      </c>
      <c r="B45" s="394"/>
      <c r="C45" s="398"/>
      <c r="D45" s="398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52"/>
      <c r="AD45" s="52"/>
      <c r="AE45" s="52"/>
      <c r="AF45" s="52"/>
      <c r="AG45" s="52"/>
      <c r="AH45" s="52"/>
      <c r="AI45" s="52"/>
      <c r="AJ45" s="52"/>
    </row>
    <row r="46" spans="1:36" ht="12.75">
      <c r="A46" s="396" t="s">
        <v>261</v>
      </c>
      <c r="B46" s="397">
        <f>SUM(C46:AB46)</f>
        <v>1627</v>
      </c>
      <c r="C46" s="398">
        <v>0</v>
      </c>
      <c r="D46" s="398">
        <v>0</v>
      </c>
      <c r="E46" s="395">
        <v>0</v>
      </c>
      <c r="F46" s="395">
        <v>0</v>
      </c>
      <c r="G46" s="395">
        <v>0</v>
      </c>
      <c r="H46" s="395">
        <v>0</v>
      </c>
      <c r="I46" s="395">
        <v>0</v>
      </c>
      <c r="J46" s="395">
        <v>0</v>
      </c>
      <c r="K46" s="395">
        <v>0</v>
      </c>
      <c r="L46" s="395">
        <v>0</v>
      </c>
      <c r="M46" s="395">
        <v>99</v>
      </c>
      <c r="N46" s="395">
        <v>2</v>
      </c>
      <c r="O46" s="395">
        <v>100</v>
      </c>
      <c r="P46" s="395">
        <v>0</v>
      </c>
      <c r="Q46" s="395">
        <v>156</v>
      </c>
      <c r="R46" s="395">
        <v>2</v>
      </c>
      <c r="S46" s="395">
        <v>188</v>
      </c>
      <c r="T46" s="395">
        <v>3</v>
      </c>
      <c r="U46" s="395">
        <v>362</v>
      </c>
      <c r="V46" s="395">
        <v>9</v>
      </c>
      <c r="W46" s="395">
        <v>297</v>
      </c>
      <c r="X46" s="395">
        <v>2</v>
      </c>
      <c r="Y46" s="395">
        <v>277</v>
      </c>
      <c r="Z46" s="395">
        <v>5</v>
      </c>
      <c r="AA46" s="395">
        <v>122</v>
      </c>
      <c r="AB46" s="395">
        <v>3</v>
      </c>
      <c r="AC46" s="52"/>
      <c r="AD46" s="52"/>
      <c r="AE46" s="52"/>
      <c r="AF46" s="52"/>
      <c r="AG46" s="52"/>
      <c r="AH46" s="52"/>
      <c r="AI46" s="52"/>
      <c r="AJ46" s="52"/>
    </row>
    <row r="47" spans="1:36" ht="12.75">
      <c r="A47" s="396" t="s">
        <v>262</v>
      </c>
      <c r="B47" s="397">
        <f>SUM(C47:AB47)</f>
        <v>90305</v>
      </c>
      <c r="C47" s="398">
        <v>0</v>
      </c>
      <c r="D47" s="398">
        <v>0</v>
      </c>
      <c r="E47" s="395">
        <v>0</v>
      </c>
      <c r="F47" s="395">
        <v>0</v>
      </c>
      <c r="G47" s="395">
        <v>0</v>
      </c>
      <c r="H47" s="395">
        <v>0</v>
      </c>
      <c r="I47" s="395">
        <v>0</v>
      </c>
      <c r="J47" s="395">
        <v>0</v>
      </c>
      <c r="K47" s="395">
        <v>0</v>
      </c>
      <c r="L47" s="395">
        <v>0</v>
      </c>
      <c r="M47" s="395">
        <v>3</v>
      </c>
      <c r="N47" s="395">
        <v>0</v>
      </c>
      <c r="O47" s="395">
        <v>5</v>
      </c>
      <c r="P47" s="395">
        <v>0</v>
      </c>
      <c r="Q47" s="395">
        <v>23</v>
      </c>
      <c r="R47" s="395">
        <v>0</v>
      </c>
      <c r="S47" s="395">
        <v>14696</v>
      </c>
      <c r="T47" s="395">
        <v>297</v>
      </c>
      <c r="U47" s="395">
        <v>23680</v>
      </c>
      <c r="V47" s="395">
        <v>536</v>
      </c>
      <c r="W47" s="395">
        <v>22651</v>
      </c>
      <c r="X47" s="395">
        <v>724</v>
      </c>
      <c r="Y47" s="395">
        <v>19694</v>
      </c>
      <c r="Z47" s="395">
        <v>503</v>
      </c>
      <c r="AA47" s="395">
        <v>7138</v>
      </c>
      <c r="AB47" s="395">
        <v>355</v>
      </c>
      <c r="AC47" s="52"/>
      <c r="AD47" s="52"/>
      <c r="AE47" s="52"/>
      <c r="AF47" s="52"/>
      <c r="AG47" s="52"/>
      <c r="AH47" s="52"/>
      <c r="AI47" s="52"/>
      <c r="AJ47" s="52"/>
    </row>
    <row r="48" spans="1:36" ht="12.75">
      <c r="A48" s="396" t="s">
        <v>263</v>
      </c>
      <c r="B48" s="397">
        <f>SUM(C48:AB48)</f>
        <v>56611</v>
      </c>
      <c r="C48" s="398">
        <v>150</v>
      </c>
      <c r="D48" s="398">
        <v>1036</v>
      </c>
      <c r="E48" s="395">
        <v>70</v>
      </c>
      <c r="F48" s="395">
        <v>300</v>
      </c>
      <c r="G48" s="395">
        <v>70</v>
      </c>
      <c r="H48" s="395">
        <v>1198</v>
      </c>
      <c r="I48" s="395">
        <v>32</v>
      </c>
      <c r="J48" s="395">
        <v>1107</v>
      </c>
      <c r="K48" s="395">
        <v>22</v>
      </c>
      <c r="L48" s="395">
        <v>1319</v>
      </c>
      <c r="M48" s="395">
        <v>16</v>
      </c>
      <c r="N48" s="395">
        <v>2070</v>
      </c>
      <c r="O48" s="395">
        <v>4975</v>
      </c>
      <c r="P48" s="395">
        <v>9055</v>
      </c>
      <c r="Q48" s="395">
        <v>9</v>
      </c>
      <c r="R48" s="395">
        <v>4098</v>
      </c>
      <c r="S48" s="395">
        <v>14</v>
      </c>
      <c r="T48" s="395">
        <v>5919</v>
      </c>
      <c r="U48" s="395">
        <v>9</v>
      </c>
      <c r="V48" s="395">
        <v>7185</v>
      </c>
      <c r="W48" s="395">
        <v>12</v>
      </c>
      <c r="X48" s="395">
        <v>7083</v>
      </c>
      <c r="Y48" s="395">
        <v>11</v>
      </c>
      <c r="Z48" s="395">
        <v>6387</v>
      </c>
      <c r="AA48" s="395">
        <v>38</v>
      </c>
      <c r="AB48" s="395">
        <v>4426</v>
      </c>
      <c r="AC48" s="403"/>
      <c r="AD48" s="403"/>
      <c r="AE48" s="403"/>
      <c r="AF48" s="403"/>
      <c r="AG48" s="404"/>
      <c r="AH48" s="404"/>
      <c r="AI48" s="52"/>
      <c r="AJ48" s="52"/>
    </row>
    <row r="49" spans="1:36" ht="12.75">
      <c r="A49" s="396"/>
      <c r="B49" s="397"/>
      <c r="C49" s="398"/>
      <c r="D49" s="398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401"/>
      <c r="AD49" s="401"/>
      <c r="AE49" s="401"/>
      <c r="AF49" s="401"/>
      <c r="AG49" s="401"/>
      <c r="AH49" s="401"/>
      <c r="AI49" s="52"/>
      <c r="AJ49" s="52"/>
    </row>
    <row r="50" spans="1:36" ht="12.75">
      <c r="A50" s="393">
        <v>2002</v>
      </c>
      <c r="B50" s="394"/>
      <c r="C50" s="398"/>
      <c r="D50" s="398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401"/>
      <c r="AD50" s="401"/>
      <c r="AE50" s="401"/>
      <c r="AF50" s="401"/>
      <c r="AG50" s="401"/>
      <c r="AH50" s="401"/>
      <c r="AI50" s="52"/>
      <c r="AJ50" s="52"/>
    </row>
    <row r="51" spans="1:36" ht="12.75">
      <c r="A51" s="396" t="s">
        <v>261</v>
      </c>
      <c r="B51" s="397">
        <f>SUM(C51:AB51)</f>
        <v>1689</v>
      </c>
      <c r="C51" s="398">
        <v>0</v>
      </c>
      <c r="D51" s="398">
        <v>0</v>
      </c>
      <c r="E51" s="395">
        <v>0</v>
      </c>
      <c r="F51" s="395">
        <v>0</v>
      </c>
      <c r="G51" s="395">
        <v>0</v>
      </c>
      <c r="H51" s="395">
        <v>0</v>
      </c>
      <c r="I51" s="395">
        <v>0</v>
      </c>
      <c r="J51" s="395">
        <v>0</v>
      </c>
      <c r="K51" s="395">
        <v>0</v>
      </c>
      <c r="L51" s="395">
        <v>0</v>
      </c>
      <c r="M51" s="395">
        <v>109</v>
      </c>
      <c r="N51" s="395">
        <v>4</v>
      </c>
      <c r="O51" s="395">
        <v>133</v>
      </c>
      <c r="P51" s="395">
        <v>2</v>
      </c>
      <c r="Q51" s="395">
        <v>182</v>
      </c>
      <c r="R51" s="395">
        <v>5</v>
      </c>
      <c r="S51" s="395">
        <v>188</v>
      </c>
      <c r="T51" s="395">
        <v>4</v>
      </c>
      <c r="U51" s="395">
        <v>332</v>
      </c>
      <c r="V51" s="395">
        <v>5</v>
      </c>
      <c r="W51" s="395">
        <v>307</v>
      </c>
      <c r="X51" s="395">
        <v>1</v>
      </c>
      <c r="Y51" s="395">
        <v>286</v>
      </c>
      <c r="Z51" s="395">
        <v>4</v>
      </c>
      <c r="AA51" s="395">
        <v>125</v>
      </c>
      <c r="AB51" s="395">
        <v>2</v>
      </c>
      <c r="AC51" s="401"/>
      <c r="AD51" s="401"/>
      <c r="AE51" s="401"/>
      <c r="AF51" s="401"/>
      <c r="AG51" s="401"/>
      <c r="AH51" s="401"/>
      <c r="AI51" s="52"/>
      <c r="AJ51" s="52"/>
    </row>
    <row r="52" spans="1:36" ht="12.75">
      <c r="A52" s="396" t="s">
        <v>262</v>
      </c>
      <c r="B52" s="397">
        <f>SUM(C52:AB52)</f>
        <v>103219</v>
      </c>
      <c r="C52" s="398">
        <v>0</v>
      </c>
      <c r="D52" s="398">
        <v>0</v>
      </c>
      <c r="E52" s="395">
        <v>0</v>
      </c>
      <c r="F52" s="395">
        <v>0</v>
      </c>
      <c r="G52" s="395">
        <v>0</v>
      </c>
      <c r="H52" s="395">
        <v>0</v>
      </c>
      <c r="I52" s="395">
        <v>0</v>
      </c>
      <c r="J52" s="395">
        <v>0</v>
      </c>
      <c r="K52" s="395">
        <v>0</v>
      </c>
      <c r="L52" s="395">
        <v>0</v>
      </c>
      <c r="M52" s="395">
        <v>2</v>
      </c>
      <c r="N52" s="395">
        <v>0</v>
      </c>
      <c r="O52" s="395">
        <v>6</v>
      </c>
      <c r="P52" s="395">
        <v>0</v>
      </c>
      <c r="Q52" s="395">
        <v>37</v>
      </c>
      <c r="R52" s="395">
        <v>1</v>
      </c>
      <c r="S52" s="395">
        <v>16244</v>
      </c>
      <c r="T52" s="395">
        <v>492</v>
      </c>
      <c r="U52" s="395">
        <v>26552</v>
      </c>
      <c r="V52" s="395">
        <v>745</v>
      </c>
      <c r="W52" s="395">
        <v>26321</v>
      </c>
      <c r="X52" s="395">
        <v>731</v>
      </c>
      <c r="Y52" s="395">
        <v>22916</v>
      </c>
      <c r="Z52" s="395">
        <v>508</v>
      </c>
      <c r="AA52" s="395">
        <v>8305</v>
      </c>
      <c r="AB52" s="395">
        <v>359</v>
      </c>
      <c r="AC52" s="52"/>
      <c r="AD52" s="52"/>
      <c r="AE52" s="52"/>
      <c r="AF52" s="52"/>
      <c r="AG52" s="52"/>
      <c r="AH52" s="52"/>
      <c r="AI52" s="52"/>
      <c r="AJ52" s="52"/>
    </row>
    <row r="53" spans="1:36" ht="12.75">
      <c r="A53" s="396" t="s">
        <v>263</v>
      </c>
      <c r="B53" s="397">
        <f>SUM(C53:AB53)</f>
        <v>61952</v>
      </c>
      <c r="C53" s="398">
        <v>141</v>
      </c>
      <c r="D53" s="398">
        <v>1062</v>
      </c>
      <c r="E53" s="395">
        <v>100</v>
      </c>
      <c r="F53" s="395">
        <v>400</v>
      </c>
      <c r="G53" s="395">
        <v>77</v>
      </c>
      <c r="H53" s="395">
        <v>1311</v>
      </c>
      <c r="I53" s="395">
        <v>35</v>
      </c>
      <c r="J53" s="395">
        <v>1211</v>
      </c>
      <c r="K53" s="395">
        <v>24</v>
      </c>
      <c r="L53" s="395">
        <v>1443</v>
      </c>
      <c r="M53" s="395">
        <v>18</v>
      </c>
      <c r="N53" s="395">
        <v>2265</v>
      </c>
      <c r="O53" s="395">
        <v>5444</v>
      </c>
      <c r="P53" s="395">
        <v>9909</v>
      </c>
      <c r="Q53" s="395">
        <v>10</v>
      </c>
      <c r="R53" s="395">
        <v>4485</v>
      </c>
      <c r="S53" s="395">
        <v>15</v>
      </c>
      <c r="T53" s="395">
        <v>6477</v>
      </c>
      <c r="U53" s="395">
        <v>10</v>
      </c>
      <c r="V53" s="395">
        <v>7863</v>
      </c>
      <c r="W53" s="395">
        <v>14</v>
      </c>
      <c r="X53" s="395">
        <v>7751</v>
      </c>
      <c r="Y53" s="395">
        <v>12</v>
      </c>
      <c r="Z53" s="395">
        <v>6990</v>
      </c>
      <c r="AA53" s="395">
        <v>41</v>
      </c>
      <c r="AB53" s="395">
        <v>4844</v>
      </c>
      <c r="AC53" s="52"/>
      <c r="AD53" s="52"/>
      <c r="AE53" s="52"/>
      <c r="AF53" s="52"/>
      <c r="AG53" s="52"/>
      <c r="AH53" s="52"/>
      <c r="AI53" s="52"/>
      <c r="AJ53" s="52"/>
    </row>
    <row r="54" spans="1:36" ht="12.75">
      <c r="A54" s="396"/>
      <c r="B54" s="397"/>
      <c r="C54" s="398"/>
      <c r="D54" s="398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52"/>
      <c r="AD54" s="52"/>
      <c r="AE54" s="52"/>
      <c r="AF54" s="52"/>
      <c r="AG54" s="52"/>
      <c r="AH54" s="52"/>
      <c r="AI54" s="52"/>
      <c r="AJ54" s="52"/>
    </row>
    <row r="55" spans="1:36" ht="12.75">
      <c r="A55" s="393">
        <v>2003</v>
      </c>
      <c r="B55" s="394"/>
      <c r="C55" s="398"/>
      <c r="D55" s="398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52"/>
      <c r="AD55" s="52"/>
      <c r="AE55" s="52"/>
      <c r="AF55" s="52"/>
      <c r="AG55" s="52"/>
      <c r="AH55" s="52"/>
      <c r="AI55" s="52"/>
      <c r="AJ55" s="52"/>
    </row>
    <row r="56" spans="1:36" ht="12.75">
      <c r="A56" s="396" t="s">
        <v>261</v>
      </c>
      <c r="B56" s="397">
        <f>SUM(C56:AB56)</f>
        <v>1749</v>
      </c>
      <c r="C56" s="398">
        <v>0</v>
      </c>
      <c r="D56" s="398">
        <v>0</v>
      </c>
      <c r="E56" s="395">
        <v>0</v>
      </c>
      <c r="F56" s="395">
        <v>0</v>
      </c>
      <c r="G56" s="395">
        <v>0</v>
      </c>
      <c r="H56" s="395">
        <v>0</v>
      </c>
      <c r="I56" s="395">
        <v>0</v>
      </c>
      <c r="J56" s="395">
        <v>0</v>
      </c>
      <c r="K56" s="395">
        <v>0</v>
      </c>
      <c r="L56" s="395">
        <v>0</v>
      </c>
      <c r="M56" s="395">
        <v>123</v>
      </c>
      <c r="N56" s="395">
        <v>7</v>
      </c>
      <c r="O56" s="395">
        <v>156</v>
      </c>
      <c r="P56" s="395">
        <v>3</v>
      </c>
      <c r="Q56" s="395">
        <v>178</v>
      </c>
      <c r="R56" s="395">
        <v>6</v>
      </c>
      <c r="S56" s="395">
        <v>206</v>
      </c>
      <c r="T56" s="395">
        <v>2</v>
      </c>
      <c r="U56" s="395">
        <v>299</v>
      </c>
      <c r="V56" s="395">
        <v>8</v>
      </c>
      <c r="W56" s="395">
        <v>323</v>
      </c>
      <c r="X56" s="395">
        <v>1</v>
      </c>
      <c r="Y56" s="395">
        <v>301</v>
      </c>
      <c r="Z56" s="395">
        <v>3</v>
      </c>
      <c r="AA56" s="395">
        <v>132</v>
      </c>
      <c r="AB56" s="395">
        <v>1</v>
      </c>
      <c r="AC56" s="52"/>
      <c r="AD56" s="52"/>
      <c r="AE56" s="52"/>
      <c r="AF56" s="52"/>
      <c r="AG56" s="52"/>
      <c r="AH56" s="52"/>
      <c r="AI56" s="52"/>
      <c r="AJ56" s="52"/>
    </row>
    <row r="57" spans="1:36" ht="12.75">
      <c r="A57" s="396" t="s">
        <v>262</v>
      </c>
      <c r="B57" s="397">
        <f>SUM(C57:AB57)</f>
        <v>118998</v>
      </c>
      <c r="C57" s="398">
        <v>0</v>
      </c>
      <c r="D57" s="398">
        <v>0</v>
      </c>
      <c r="E57" s="395">
        <v>0</v>
      </c>
      <c r="F57" s="395">
        <v>0</v>
      </c>
      <c r="G57" s="395">
        <v>0</v>
      </c>
      <c r="H57" s="395">
        <v>0</v>
      </c>
      <c r="I57" s="395">
        <v>0</v>
      </c>
      <c r="J57" s="395">
        <v>0</v>
      </c>
      <c r="K57" s="395">
        <v>0</v>
      </c>
      <c r="L57" s="395">
        <v>0</v>
      </c>
      <c r="M57" s="395">
        <v>1</v>
      </c>
      <c r="N57" s="395">
        <v>0</v>
      </c>
      <c r="O57" s="395">
        <v>6</v>
      </c>
      <c r="P57" s="395">
        <v>0</v>
      </c>
      <c r="Q57" s="395">
        <v>65</v>
      </c>
      <c r="R57" s="395">
        <v>3</v>
      </c>
      <c r="S57" s="395">
        <v>20323</v>
      </c>
      <c r="T57" s="395">
        <v>548</v>
      </c>
      <c r="U57" s="395">
        <v>28677</v>
      </c>
      <c r="V57" s="395">
        <v>790</v>
      </c>
      <c r="W57" s="395">
        <v>30547</v>
      </c>
      <c r="X57" s="395">
        <v>826</v>
      </c>
      <c r="Y57" s="395">
        <v>26595</v>
      </c>
      <c r="Z57" s="395">
        <v>573</v>
      </c>
      <c r="AA57" s="395">
        <v>9639</v>
      </c>
      <c r="AB57" s="395">
        <v>405</v>
      </c>
      <c r="AC57" s="52"/>
      <c r="AD57" s="52"/>
      <c r="AE57" s="52"/>
      <c r="AF57" s="52"/>
      <c r="AG57" s="52"/>
      <c r="AH57" s="52"/>
      <c r="AI57" s="52"/>
      <c r="AJ57" s="52"/>
    </row>
    <row r="58" spans="1:36" ht="12.75">
      <c r="A58" s="396" t="s">
        <v>263</v>
      </c>
      <c r="B58" s="397">
        <f>SUM(C58:AB58)</f>
        <v>66891</v>
      </c>
      <c r="C58" s="398">
        <v>161</v>
      </c>
      <c r="D58" s="398">
        <v>1078</v>
      </c>
      <c r="E58" s="395">
        <v>100</v>
      </c>
      <c r="F58" s="395">
        <v>500</v>
      </c>
      <c r="G58" s="395">
        <v>83</v>
      </c>
      <c r="H58" s="395">
        <v>1415</v>
      </c>
      <c r="I58" s="395">
        <v>38</v>
      </c>
      <c r="J58" s="395">
        <v>1308</v>
      </c>
      <c r="K58" s="395">
        <v>26</v>
      </c>
      <c r="L58" s="395">
        <v>1558</v>
      </c>
      <c r="M58" s="395">
        <v>19</v>
      </c>
      <c r="N58" s="395">
        <v>2446</v>
      </c>
      <c r="O58" s="395">
        <v>5878</v>
      </c>
      <c r="P58" s="395">
        <v>10699</v>
      </c>
      <c r="Q58" s="395">
        <v>11</v>
      </c>
      <c r="R58" s="395">
        <v>4842</v>
      </c>
      <c r="S58" s="395">
        <v>16</v>
      </c>
      <c r="T58" s="395">
        <v>6993</v>
      </c>
      <c r="U58" s="395">
        <v>11</v>
      </c>
      <c r="V58" s="395">
        <v>8490</v>
      </c>
      <c r="W58" s="395">
        <v>15</v>
      </c>
      <c r="X58" s="395">
        <v>8369</v>
      </c>
      <c r="Y58" s="395">
        <v>13</v>
      </c>
      <c r="Z58" s="395">
        <v>7547</v>
      </c>
      <c r="AA58" s="395">
        <v>45</v>
      </c>
      <c r="AB58" s="395">
        <v>5230</v>
      </c>
      <c r="AC58" s="52"/>
      <c r="AD58" s="52"/>
      <c r="AE58" s="52"/>
      <c r="AF58" s="52"/>
      <c r="AG58" s="52"/>
      <c r="AH58" s="52"/>
      <c r="AI58" s="52"/>
      <c r="AJ58" s="52"/>
    </row>
    <row r="59" spans="1:36" ht="12.75">
      <c r="A59" s="396"/>
      <c r="B59" s="397"/>
      <c r="C59" s="398"/>
      <c r="D59" s="398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52"/>
      <c r="AD59" s="52"/>
      <c r="AE59" s="52"/>
      <c r="AF59" s="52"/>
      <c r="AG59" s="52"/>
      <c r="AH59" s="52"/>
      <c r="AI59" s="52"/>
      <c r="AJ59" s="52"/>
    </row>
    <row r="60" spans="1:36" ht="12.75">
      <c r="A60" s="393">
        <v>2004</v>
      </c>
      <c r="B60" s="394"/>
      <c r="C60" s="398"/>
      <c r="D60" s="398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52"/>
      <c r="AD60" s="52"/>
      <c r="AE60" s="403"/>
      <c r="AF60" s="403"/>
      <c r="AG60" s="403"/>
      <c r="AH60" s="403"/>
      <c r="AI60" s="404"/>
      <c r="AJ60" s="404"/>
    </row>
    <row r="61" spans="1:36" ht="12.75">
      <c r="A61" s="396" t="s">
        <v>261</v>
      </c>
      <c r="B61" s="397">
        <f>SUM(C61:AB61)</f>
        <v>1873</v>
      </c>
      <c r="C61" s="398">
        <v>0</v>
      </c>
      <c r="D61" s="398">
        <v>0</v>
      </c>
      <c r="E61" s="395">
        <v>0</v>
      </c>
      <c r="F61" s="395">
        <v>0</v>
      </c>
      <c r="G61" s="395">
        <v>1</v>
      </c>
      <c r="H61" s="395">
        <v>0</v>
      </c>
      <c r="I61" s="395">
        <v>0</v>
      </c>
      <c r="J61" s="395">
        <v>0</v>
      </c>
      <c r="K61" s="395">
        <v>0</v>
      </c>
      <c r="L61" s="395">
        <v>0</v>
      </c>
      <c r="M61" s="395">
        <v>162</v>
      </c>
      <c r="N61" s="395">
        <v>2</v>
      </c>
      <c r="O61" s="395">
        <v>190</v>
      </c>
      <c r="P61" s="395">
        <v>1</v>
      </c>
      <c r="Q61" s="395">
        <v>217</v>
      </c>
      <c r="R61" s="395">
        <v>6</v>
      </c>
      <c r="S61" s="395">
        <v>231</v>
      </c>
      <c r="T61" s="395">
        <v>2</v>
      </c>
      <c r="U61" s="395">
        <v>249</v>
      </c>
      <c r="V61" s="395">
        <v>8</v>
      </c>
      <c r="W61" s="395">
        <v>338</v>
      </c>
      <c r="X61" s="395">
        <v>2</v>
      </c>
      <c r="Y61" s="395">
        <v>315</v>
      </c>
      <c r="Z61" s="395">
        <v>7</v>
      </c>
      <c r="AA61" s="395">
        <v>138</v>
      </c>
      <c r="AB61" s="395">
        <v>4</v>
      </c>
      <c r="AC61" s="52"/>
      <c r="AD61" s="52"/>
      <c r="AE61" s="401"/>
      <c r="AF61" s="401"/>
      <c r="AG61" s="401"/>
      <c r="AH61" s="401"/>
      <c r="AI61" s="401"/>
      <c r="AJ61" s="401"/>
    </row>
    <row r="62" spans="1:36" ht="12.75">
      <c r="A62" s="396" t="s">
        <v>262</v>
      </c>
      <c r="B62" s="397">
        <f>SUM(C62:AB62)</f>
        <v>132800</v>
      </c>
      <c r="C62" s="398">
        <v>0</v>
      </c>
      <c r="D62" s="398">
        <v>0</v>
      </c>
      <c r="E62" s="395">
        <v>0</v>
      </c>
      <c r="F62" s="395">
        <v>0</v>
      </c>
      <c r="G62" s="395">
        <v>0</v>
      </c>
      <c r="H62" s="395">
        <v>0</v>
      </c>
      <c r="I62" s="395">
        <v>0</v>
      </c>
      <c r="J62" s="395">
        <v>0</v>
      </c>
      <c r="K62" s="395">
        <v>0</v>
      </c>
      <c r="L62" s="395">
        <v>0</v>
      </c>
      <c r="M62" s="395">
        <v>1</v>
      </c>
      <c r="N62" s="395">
        <v>0</v>
      </c>
      <c r="O62" s="395">
        <v>12</v>
      </c>
      <c r="P62" s="395">
        <v>2</v>
      </c>
      <c r="Q62" s="395">
        <v>77</v>
      </c>
      <c r="R62" s="395">
        <v>217</v>
      </c>
      <c r="S62" s="395">
        <v>23814</v>
      </c>
      <c r="T62" s="395">
        <v>520</v>
      </c>
      <c r="U62" s="395">
        <v>31612</v>
      </c>
      <c r="V62" s="395">
        <v>878</v>
      </c>
      <c r="W62" s="395">
        <v>33834</v>
      </c>
      <c r="X62" s="395">
        <v>778</v>
      </c>
      <c r="Y62" s="395">
        <v>29457</v>
      </c>
      <c r="Z62" s="395">
        <v>540</v>
      </c>
      <c r="AA62" s="395">
        <v>10676</v>
      </c>
      <c r="AB62" s="395">
        <v>382</v>
      </c>
      <c r="AC62" s="52"/>
      <c r="AD62" s="52"/>
      <c r="AE62" s="401"/>
      <c r="AF62" s="401"/>
      <c r="AG62" s="401"/>
      <c r="AH62" s="401"/>
      <c r="AI62" s="401"/>
      <c r="AJ62" s="401"/>
    </row>
    <row r="63" spans="1:36" ht="12.75">
      <c r="A63" s="396" t="s">
        <v>263</v>
      </c>
      <c r="B63" s="397">
        <f>SUM(C63:AB63)</f>
        <v>73411</v>
      </c>
      <c r="C63" s="398">
        <v>180</v>
      </c>
      <c r="D63" s="398">
        <v>1000</v>
      </c>
      <c r="E63" s="395">
        <v>106</v>
      </c>
      <c r="F63" s="395">
        <v>732</v>
      </c>
      <c r="G63" s="395">
        <v>91</v>
      </c>
      <c r="H63" s="395">
        <v>1553</v>
      </c>
      <c r="I63" s="395">
        <v>42</v>
      </c>
      <c r="J63" s="395">
        <v>1435</v>
      </c>
      <c r="K63" s="395">
        <v>29</v>
      </c>
      <c r="L63" s="395">
        <v>1710</v>
      </c>
      <c r="M63" s="395">
        <v>21</v>
      </c>
      <c r="N63" s="395">
        <v>2684</v>
      </c>
      <c r="O63" s="395">
        <v>6451</v>
      </c>
      <c r="P63" s="395">
        <v>11742</v>
      </c>
      <c r="Q63" s="395">
        <v>12</v>
      </c>
      <c r="R63" s="395">
        <v>5314</v>
      </c>
      <c r="S63" s="395">
        <v>18</v>
      </c>
      <c r="T63" s="395">
        <v>7675</v>
      </c>
      <c r="U63" s="395">
        <v>12</v>
      </c>
      <c r="V63" s="395">
        <v>9317</v>
      </c>
      <c r="W63" s="395">
        <v>16</v>
      </c>
      <c r="X63" s="395">
        <v>9185</v>
      </c>
      <c r="Y63" s="395">
        <v>14</v>
      </c>
      <c r="Z63" s="395">
        <v>8283</v>
      </c>
      <c r="AA63" s="395">
        <v>49</v>
      </c>
      <c r="AB63" s="395">
        <v>5740</v>
      </c>
      <c r="AC63" s="52"/>
      <c r="AD63" s="52"/>
      <c r="AE63" s="401"/>
      <c r="AF63" s="401"/>
      <c r="AG63" s="401"/>
      <c r="AH63" s="401"/>
      <c r="AI63" s="401"/>
      <c r="AJ63" s="401"/>
    </row>
    <row r="64" spans="1:36" ht="12.75">
      <c r="A64" s="396"/>
      <c r="B64" s="397"/>
      <c r="C64" s="398"/>
      <c r="D64" s="398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52"/>
      <c r="AD64" s="52"/>
      <c r="AE64" s="401"/>
      <c r="AF64" s="401"/>
      <c r="AG64" s="401"/>
      <c r="AH64" s="401"/>
      <c r="AI64" s="401"/>
      <c r="AJ64" s="401"/>
    </row>
    <row r="65" spans="1:36" ht="12.75">
      <c r="A65" s="393">
        <v>2005</v>
      </c>
      <c r="B65" s="397"/>
      <c r="C65" s="398"/>
      <c r="D65" s="398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52"/>
      <c r="AD65" s="52"/>
      <c r="AE65" s="401"/>
      <c r="AF65" s="401"/>
      <c r="AG65" s="401"/>
      <c r="AH65" s="401"/>
      <c r="AI65" s="401"/>
      <c r="AJ65" s="401"/>
    </row>
    <row r="66" spans="1:36" ht="12.75">
      <c r="A66" s="396" t="s">
        <v>261</v>
      </c>
      <c r="B66" s="397">
        <f>SUM(C66:AB66)</f>
        <v>1875</v>
      </c>
      <c r="C66" s="398">
        <v>0</v>
      </c>
      <c r="D66" s="398">
        <v>0</v>
      </c>
      <c r="E66" s="395">
        <v>1</v>
      </c>
      <c r="F66" s="395">
        <v>0</v>
      </c>
      <c r="G66" s="395">
        <v>0</v>
      </c>
      <c r="H66" s="395">
        <v>0</v>
      </c>
      <c r="I66" s="395">
        <v>18</v>
      </c>
      <c r="J66" s="395">
        <v>0</v>
      </c>
      <c r="K66" s="395">
        <v>35</v>
      </c>
      <c r="L66" s="395">
        <v>0</v>
      </c>
      <c r="M66" s="395">
        <v>109</v>
      </c>
      <c r="N66" s="395">
        <v>3</v>
      </c>
      <c r="O66" s="395">
        <v>204</v>
      </c>
      <c r="P66" s="395">
        <v>1</v>
      </c>
      <c r="Q66" s="395">
        <v>213</v>
      </c>
      <c r="R66" s="395">
        <v>6</v>
      </c>
      <c r="S66" s="395">
        <v>224</v>
      </c>
      <c r="T66" s="395">
        <v>5</v>
      </c>
      <c r="U66" s="395">
        <v>216</v>
      </c>
      <c r="V66" s="395">
        <v>3</v>
      </c>
      <c r="W66" s="395">
        <v>339</v>
      </c>
      <c r="X66" s="395">
        <v>10</v>
      </c>
      <c r="Y66" s="395">
        <v>299</v>
      </c>
      <c r="Z66" s="395">
        <v>6</v>
      </c>
      <c r="AA66" s="395">
        <v>181</v>
      </c>
      <c r="AB66" s="395">
        <v>2</v>
      </c>
      <c r="AC66" s="52"/>
      <c r="AD66" s="52"/>
      <c r="AE66" s="401"/>
      <c r="AF66" s="401"/>
      <c r="AG66" s="401"/>
      <c r="AH66" s="401"/>
      <c r="AI66" s="401"/>
      <c r="AJ66" s="401"/>
    </row>
    <row r="67" spans="1:36" ht="12.75">
      <c r="A67" s="396" t="s">
        <v>262</v>
      </c>
      <c r="B67" s="397">
        <f>SUM(C67:AB67)</f>
        <v>143037</v>
      </c>
      <c r="C67" s="398">
        <v>0</v>
      </c>
      <c r="D67" s="398">
        <v>0</v>
      </c>
      <c r="E67" s="395">
        <v>0</v>
      </c>
      <c r="F67" s="395">
        <v>0</v>
      </c>
      <c r="G67" s="395">
        <v>0</v>
      </c>
      <c r="H67" s="395">
        <v>0</v>
      </c>
      <c r="I67" s="395">
        <v>0</v>
      </c>
      <c r="J67" s="395">
        <v>0</v>
      </c>
      <c r="K67" s="395">
        <v>0</v>
      </c>
      <c r="L67" s="395">
        <v>0</v>
      </c>
      <c r="M67" s="395">
        <v>0</v>
      </c>
      <c r="N67" s="395">
        <v>0</v>
      </c>
      <c r="O67" s="395">
        <v>27</v>
      </c>
      <c r="P67" s="395">
        <v>10</v>
      </c>
      <c r="Q67" s="395">
        <v>140</v>
      </c>
      <c r="R67" s="395">
        <v>133</v>
      </c>
      <c r="S67" s="395">
        <v>25166</v>
      </c>
      <c r="T67" s="395">
        <v>525</v>
      </c>
      <c r="U67" s="395">
        <v>33617</v>
      </c>
      <c r="V67" s="395">
        <v>797</v>
      </c>
      <c r="W67" s="395">
        <v>36448</v>
      </c>
      <c r="X67" s="395">
        <v>1070</v>
      </c>
      <c r="Y67" s="395">
        <v>31152</v>
      </c>
      <c r="Z67" s="395">
        <v>662</v>
      </c>
      <c r="AA67" s="395">
        <v>13055</v>
      </c>
      <c r="AB67" s="395">
        <v>235</v>
      </c>
      <c r="AC67" s="52"/>
      <c r="AD67" s="52"/>
      <c r="AE67" s="401"/>
      <c r="AF67" s="401"/>
      <c r="AG67" s="401"/>
      <c r="AH67" s="401"/>
      <c r="AI67" s="401"/>
      <c r="AJ67" s="401"/>
    </row>
    <row r="68" spans="1:36" ht="12.75">
      <c r="A68" s="396" t="s">
        <v>263</v>
      </c>
      <c r="B68" s="397">
        <f>SUM(C68:AB68)</f>
        <v>79701</v>
      </c>
      <c r="C68" s="398">
        <v>5186</v>
      </c>
      <c r="D68" s="398">
        <v>4984</v>
      </c>
      <c r="E68" s="395">
        <v>1436</v>
      </c>
      <c r="F68" s="395">
        <v>4538</v>
      </c>
      <c r="G68" s="395">
        <v>77</v>
      </c>
      <c r="H68" s="395">
        <v>1709</v>
      </c>
      <c r="I68" s="395">
        <v>33</v>
      </c>
      <c r="J68" s="395">
        <v>1517</v>
      </c>
      <c r="K68" s="395">
        <v>29</v>
      </c>
      <c r="L68" s="395">
        <v>1827</v>
      </c>
      <c r="M68" s="395">
        <v>26</v>
      </c>
      <c r="N68" s="395">
        <v>2850</v>
      </c>
      <c r="O68" s="395">
        <v>17</v>
      </c>
      <c r="P68" s="395">
        <v>3906</v>
      </c>
      <c r="Q68" s="395">
        <v>14</v>
      </c>
      <c r="R68" s="395">
        <v>5703</v>
      </c>
      <c r="S68" s="395">
        <v>19</v>
      </c>
      <c r="T68" s="395">
        <v>8407</v>
      </c>
      <c r="U68" s="395">
        <v>12</v>
      </c>
      <c r="V68" s="395">
        <v>9891</v>
      </c>
      <c r="W68" s="395">
        <v>17</v>
      </c>
      <c r="X68" s="395">
        <v>10940</v>
      </c>
      <c r="Y68" s="395">
        <v>26</v>
      </c>
      <c r="Z68" s="395">
        <v>9017</v>
      </c>
      <c r="AA68" s="395">
        <v>73</v>
      </c>
      <c r="AB68" s="395">
        <v>7447</v>
      </c>
      <c r="AC68" s="52"/>
      <c r="AD68" s="52"/>
      <c r="AE68" s="52"/>
      <c r="AF68" s="52"/>
      <c r="AG68" s="52"/>
      <c r="AH68" s="52"/>
      <c r="AI68" s="52"/>
      <c r="AJ68" s="52"/>
    </row>
    <row r="69" spans="1:36" ht="12.75">
      <c r="A69" s="391"/>
      <c r="B69" s="391"/>
      <c r="C69" s="391"/>
      <c r="D69" s="391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2"/>
      <c r="AB69" s="402"/>
      <c r="AC69" s="52"/>
      <c r="AD69" s="52"/>
      <c r="AE69" s="52"/>
      <c r="AF69" s="52"/>
      <c r="AG69" s="52"/>
      <c r="AH69" s="52"/>
      <c r="AI69" s="52"/>
      <c r="AJ69" s="52"/>
    </row>
    <row r="70" spans="1:36" ht="12.75">
      <c r="A70" s="381"/>
      <c r="B70" s="381"/>
      <c r="C70" s="381"/>
      <c r="D70" s="38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</row>
    <row r="71" spans="1:36" ht="12.75">
      <c r="A71" s="381"/>
      <c r="B71" s="381"/>
      <c r="C71" s="381"/>
      <c r="D71" s="38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</row>
    <row r="72" spans="1:36" ht="12.75">
      <c r="A72" s="381"/>
      <c r="B72" s="381"/>
      <c r="C72" s="381"/>
      <c r="D72" s="38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</row>
    <row r="73" spans="1:36" ht="12.75">
      <c r="A73" s="381"/>
      <c r="B73" s="381"/>
      <c r="C73" s="381"/>
      <c r="D73" s="38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1:36" ht="12.75">
      <c r="A74" s="381"/>
      <c r="B74" s="381"/>
      <c r="C74" s="381"/>
      <c r="D74" s="38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1:36" ht="12.75">
      <c r="A75" s="381"/>
      <c r="B75" s="381"/>
      <c r="C75" s="381"/>
      <c r="D75" s="38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1:36" ht="12.75">
      <c r="A76" s="381"/>
      <c r="B76" s="381"/>
      <c r="C76" s="381"/>
      <c r="D76" s="38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</row>
    <row r="77" spans="1:36" ht="12.75">
      <c r="A77" s="381"/>
      <c r="B77" s="381"/>
      <c r="C77" s="381"/>
      <c r="D77" s="38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</row>
    <row r="78" spans="1:36" ht="12.75">
      <c r="A78" s="381"/>
      <c r="B78" s="381"/>
      <c r="C78" s="381"/>
      <c r="D78" s="38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1:36" ht="12.75">
      <c r="A79" s="381"/>
      <c r="B79" s="381"/>
      <c r="C79" s="381"/>
      <c r="D79" s="38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</row>
    <row r="80" spans="1:36" ht="12.75">
      <c r="A80" s="381"/>
      <c r="B80" s="381"/>
      <c r="C80" s="381"/>
      <c r="D80" s="38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</row>
    <row r="81" spans="1:36" ht="12.75">
      <c r="A81" s="381"/>
      <c r="B81" s="381"/>
      <c r="C81" s="381"/>
      <c r="D81" s="38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</row>
    <row r="82" spans="1:36" ht="12.75">
      <c r="A82" s="381"/>
      <c r="B82" s="381"/>
      <c r="C82" s="381"/>
      <c r="D82" s="38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</row>
    <row r="83" spans="1:36" ht="12.75">
      <c r="A83" s="381"/>
      <c r="B83" s="381"/>
      <c r="C83" s="381"/>
      <c r="D83" s="38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</row>
    <row r="84" spans="1:36" ht="12.75">
      <c r="A84" s="381"/>
      <c r="B84" s="381"/>
      <c r="C84" s="381"/>
      <c r="D84" s="38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</row>
    <row r="85" spans="1:36" ht="12.75">
      <c r="A85" s="381"/>
      <c r="B85" s="381"/>
      <c r="C85" s="381"/>
      <c r="D85" s="38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</row>
    <row r="86" spans="1:36" ht="12.75">
      <c r="A86" s="381"/>
      <c r="B86" s="381"/>
      <c r="C86" s="381"/>
      <c r="D86" s="38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</row>
    <row r="87" spans="1:36" ht="12.75">
      <c r="A87" s="381"/>
      <c r="B87" s="381"/>
      <c r="C87" s="381"/>
      <c r="D87" s="38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</row>
  </sheetData>
  <mergeCells count="20">
    <mergeCell ref="AI60:AJ60"/>
    <mergeCell ref="AC48:AD48"/>
    <mergeCell ref="AE48:AF48"/>
    <mergeCell ref="AG48:AH48"/>
    <mergeCell ref="AE60:AF60"/>
    <mergeCell ref="AG60:AH60"/>
    <mergeCell ref="U5:V5"/>
    <mergeCell ref="W5:X5"/>
    <mergeCell ref="Y5:Z5"/>
    <mergeCell ref="AA5:AB5"/>
    <mergeCell ref="F4:AB4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95"/>
  <sheetViews>
    <sheetView workbookViewId="0" topLeftCell="A1">
      <selection activeCell="F24" sqref="F24"/>
    </sheetView>
  </sheetViews>
  <sheetFormatPr defaultColWidth="9.00390625" defaultRowHeight="12.75"/>
  <sheetData>
    <row r="1" spans="1:21" ht="12.75">
      <c r="A1" s="18" t="s">
        <v>268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2.75">
      <c r="A2" s="13" t="s">
        <v>269</v>
      </c>
      <c r="B2" s="13"/>
      <c r="C2" s="13"/>
      <c r="D2" s="13"/>
      <c r="E2" s="13"/>
      <c r="F2" s="13"/>
      <c r="G2" s="13"/>
      <c r="H2" s="13"/>
      <c r="I2" s="13"/>
      <c r="J2" s="13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3.5" thickBot="1">
      <c r="A3" s="405"/>
      <c r="B3" s="405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</row>
    <row r="4" spans="1:21" ht="31.5" customHeight="1">
      <c r="A4" s="416" t="s">
        <v>270</v>
      </c>
      <c r="B4" s="418">
        <v>1986</v>
      </c>
      <c r="C4" s="418">
        <v>1987</v>
      </c>
      <c r="D4" s="418">
        <v>1988</v>
      </c>
      <c r="E4" s="418">
        <v>1989</v>
      </c>
      <c r="F4" s="418">
        <v>1990</v>
      </c>
      <c r="G4" s="418">
        <v>1991</v>
      </c>
      <c r="H4" s="418">
        <v>1992</v>
      </c>
      <c r="I4" s="418">
        <v>1993</v>
      </c>
      <c r="J4" s="418">
        <v>1994</v>
      </c>
      <c r="K4" s="418">
        <v>1995</v>
      </c>
      <c r="L4" s="418">
        <v>1996</v>
      </c>
      <c r="M4" s="418">
        <v>1997</v>
      </c>
      <c r="N4" s="418">
        <v>1998</v>
      </c>
      <c r="O4" s="418">
        <v>1999</v>
      </c>
      <c r="P4" s="418">
        <v>2000</v>
      </c>
      <c r="Q4" s="418">
        <v>2001</v>
      </c>
      <c r="R4" s="418">
        <v>2002</v>
      </c>
      <c r="S4" s="418">
        <v>2003</v>
      </c>
      <c r="T4" s="418">
        <v>2004</v>
      </c>
      <c r="U4" s="418">
        <v>2005</v>
      </c>
    </row>
    <row r="5" spans="1:21" ht="13.5" thickBot="1">
      <c r="A5" s="417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</row>
    <row r="6" spans="1:21" ht="12.75">
      <c r="A6" s="408"/>
      <c r="B6" s="408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</row>
    <row r="7" spans="1:21" ht="12.75">
      <c r="A7" s="410"/>
      <c r="B7" s="41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</row>
    <row r="8" spans="1:24" ht="12.75">
      <c r="A8" s="411" t="s">
        <v>271</v>
      </c>
      <c r="B8" s="412">
        <v>8224</v>
      </c>
      <c r="C8" s="412">
        <v>24409</v>
      </c>
      <c r="D8" s="412">
        <v>42591</v>
      </c>
      <c r="E8" s="412">
        <v>101072</v>
      </c>
      <c r="F8" s="412">
        <v>116672</v>
      </c>
      <c r="G8" s="412">
        <v>130275</v>
      </c>
      <c r="H8" s="412">
        <v>148578</v>
      </c>
      <c r="I8" s="412">
        <v>149562</v>
      </c>
      <c r="J8" s="412">
        <v>150615</v>
      </c>
      <c r="K8" s="412">
        <v>151707</v>
      </c>
      <c r="L8" s="412">
        <v>152915</v>
      </c>
      <c r="M8" s="412">
        <v>175983</v>
      </c>
      <c r="N8" s="412">
        <v>205694</v>
      </c>
      <c r="O8" s="412">
        <v>199969</v>
      </c>
      <c r="P8" s="412">
        <v>221930</v>
      </c>
      <c r="Q8" s="412">
        <v>242437</v>
      </c>
      <c r="R8" s="412">
        <v>253326</v>
      </c>
      <c r="S8" s="412">
        <v>270798</v>
      </c>
      <c r="T8" s="412">
        <v>293157</v>
      </c>
      <c r="U8" s="412">
        <v>302471</v>
      </c>
      <c r="V8" s="130"/>
      <c r="W8" s="130"/>
      <c r="X8" s="130"/>
    </row>
    <row r="9" spans="1:24" ht="12.75">
      <c r="A9" s="411" t="s">
        <v>272</v>
      </c>
      <c r="B9" s="412">
        <v>1069</v>
      </c>
      <c r="C9" s="412">
        <v>3173</v>
      </c>
      <c r="D9" s="412">
        <v>5538</v>
      </c>
      <c r="E9" s="412">
        <v>13139</v>
      </c>
      <c r="F9" s="412">
        <v>15166</v>
      </c>
      <c r="G9" s="412">
        <v>16935</v>
      </c>
      <c r="H9" s="412">
        <v>19315</v>
      </c>
      <c r="I9" s="412">
        <v>19440</v>
      </c>
      <c r="J9" s="412">
        <v>19577</v>
      </c>
      <c r="K9" s="412">
        <v>19719</v>
      </c>
      <c r="L9" s="412">
        <v>19876</v>
      </c>
      <c r="M9" s="412">
        <v>22878</v>
      </c>
      <c r="N9" s="412">
        <v>26737</v>
      </c>
      <c r="O9" s="412">
        <v>31206</v>
      </c>
      <c r="P9" s="412">
        <v>34631</v>
      </c>
      <c r="Q9" s="412">
        <v>37831</v>
      </c>
      <c r="R9" s="412">
        <v>39531</v>
      </c>
      <c r="S9" s="412">
        <v>42257</v>
      </c>
      <c r="T9" s="412">
        <v>47060</v>
      </c>
      <c r="U9" s="412">
        <v>47200</v>
      </c>
      <c r="V9" s="130"/>
      <c r="W9" s="130"/>
      <c r="X9" s="130"/>
    </row>
    <row r="10" spans="1:24" ht="12.75">
      <c r="A10" s="411" t="s">
        <v>273</v>
      </c>
      <c r="B10" s="412">
        <v>3261</v>
      </c>
      <c r="C10" s="412">
        <v>9679</v>
      </c>
      <c r="D10" s="412">
        <v>16888</v>
      </c>
      <c r="E10" s="412">
        <v>40077</v>
      </c>
      <c r="F10" s="412">
        <v>46263</v>
      </c>
      <c r="G10" s="412">
        <v>51658</v>
      </c>
      <c r="H10" s="412">
        <v>58914</v>
      </c>
      <c r="I10" s="412">
        <v>59304</v>
      </c>
      <c r="J10" s="412">
        <v>59722</v>
      </c>
      <c r="K10" s="412">
        <v>60155</v>
      </c>
      <c r="L10" s="412">
        <v>60634</v>
      </c>
      <c r="M10" s="412">
        <v>69781</v>
      </c>
      <c r="N10" s="412">
        <v>81562</v>
      </c>
      <c r="O10" s="412">
        <v>95190</v>
      </c>
      <c r="P10" s="412">
        <v>105644</v>
      </c>
      <c r="Q10" s="412">
        <v>115406</v>
      </c>
      <c r="R10" s="412">
        <v>120589</v>
      </c>
      <c r="S10" s="412">
        <v>128906</v>
      </c>
      <c r="T10" s="412">
        <v>135170</v>
      </c>
      <c r="U10" s="412">
        <v>143984</v>
      </c>
      <c r="V10" s="130"/>
      <c r="W10" s="130"/>
      <c r="X10" s="130"/>
    </row>
    <row r="11" spans="1:24" ht="12.75">
      <c r="A11" s="411" t="s">
        <v>274</v>
      </c>
      <c r="B11" s="412">
        <v>679</v>
      </c>
      <c r="C11" s="412">
        <v>2008</v>
      </c>
      <c r="D11" s="412">
        <v>3508</v>
      </c>
      <c r="E11" s="412">
        <v>8317</v>
      </c>
      <c r="F11" s="412">
        <v>9598</v>
      </c>
      <c r="G11" s="412">
        <v>10716</v>
      </c>
      <c r="H11" s="412">
        <v>12224</v>
      </c>
      <c r="I11" s="412">
        <v>12303</v>
      </c>
      <c r="J11" s="412">
        <v>12390</v>
      </c>
      <c r="K11" s="412">
        <v>12479</v>
      </c>
      <c r="L11" s="412">
        <v>12579</v>
      </c>
      <c r="M11" s="412">
        <v>14476</v>
      </c>
      <c r="N11" s="412">
        <v>16921</v>
      </c>
      <c r="O11" s="412">
        <v>19748</v>
      </c>
      <c r="P11" s="412">
        <v>21917</v>
      </c>
      <c r="Q11" s="412">
        <v>23942</v>
      </c>
      <c r="R11" s="412">
        <v>25017</v>
      </c>
      <c r="S11" s="412">
        <v>26743</v>
      </c>
      <c r="T11" s="412">
        <v>29316</v>
      </c>
      <c r="U11" s="412">
        <v>29871</v>
      </c>
      <c r="V11" s="130"/>
      <c r="W11" s="130"/>
      <c r="X11" s="130"/>
    </row>
    <row r="12" spans="1:24" ht="12.75">
      <c r="A12" s="411" t="s">
        <v>275</v>
      </c>
      <c r="B12" s="412">
        <v>1673</v>
      </c>
      <c r="C12" s="412">
        <v>4969</v>
      </c>
      <c r="D12" s="412">
        <v>8669</v>
      </c>
      <c r="E12" s="412">
        <v>20573</v>
      </c>
      <c r="F12" s="412">
        <v>23749</v>
      </c>
      <c r="G12" s="412">
        <v>26519</v>
      </c>
      <c r="H12" s="412">
        <v>30245</v>
      </c>
      <c r="I12" s="412">
        <v>30444</v>
      </c>
      <c r="J12" s="412">
        <v>30658</v>
      </c>
      <c r="K12" s="412">
        <v>30881</v>
      </c>
      <c r="L12" s="412">
        <v>31127</v>
      </c>
      <c r="M12" s="412">
        <v>35824</v>
      </c>
      <c r="N12" s="412">
        <v>41870</v>
      </c>
      <c r="O12" s="412">
        <v>48866</v>
      </c>
      <c r="P12" s="412">
        <v>54233</v>
      </c>
      <c r="Q12" s="412">
        <v>59244</v>
      </c>
      <c r="R12" s="412">
        <v>61905</v>
      </c>
      <c r="S12" s="412">
        <v>66175</v>
      </c>
      <c r="T12" s="412">
        <v>71702</v>
      </c>
      <c r="U12" s="412">
        <v>73915</v>
      </c>
      <c r="V12" s="130"/>
      <c r="W12" s="130"/>
      <c r="X12" s="130"/>
    </row>
    <row r="13" spans="1:24" ht="12.75">
      <c r="A13" s="411" t="s">
        <v>276</v>
      </c>
      <c r="B13" s="412">
        <v>13959</v>
      </c>
      <c r="C13" s="412">
        <v>41436</v>
      </c>
      <c r="D13" s="412">
        <v>72302</v>
      </c>
      <c r="E13" s="412">
        <v>171577</v>
      </c>
      <c r="F13" s="412">
        <v>183686</v>
      </c>
      <c r="G13" s="412">
        <v>205100</v>
      </c>
      <c r="H13" s="412">
        <v>233917</v>
      </c>
      <c r="I13" s="412">
        <v>235467</v>
      </c>
      <c r="J13" s="412">
        <v>237124</v>
      </c>
      <c r="K13" s="412">
        <v>238843</v>
      </c>
      <c r="L13" s="412">
        <v>240746</v>
      </c>
      <c r="M13" s="412">
        <v>277063</v>
      </c>
      <c r="N13" s="412">
        <v>323840</v>
      </c>
      <c r="O13" s="412">
        <v>377949</v>
      </c>
      <c r="P13" s="412">
        <v>419457</v>
      </c>
      <c r="Q13" s="412">
        <v>458215</v>
      </c>
      <c r="R13" s="412">
        <v>478796</v>
      </c>
      <c r="S13" s="412">
        <v>511818</v>
      </c>
      <c r="T13" s="412">
        <v>547434</v>
      </c>
      <c r="U13" s="412">
        <v>571682</v>
      </c>
      <c r="V13" s="130"/>
      <c r="W13" s="130"/>
      <c r="X13" s="130"/>
    </row>
    <row r="14" spans="1:24" ht="12.75">
      <c r="A14" s="411" t="s">
        <v>277</v>
      </c>
      <c r="B14" s="412">
        <v>9019</v>
      </c>
      <c r="C14" s="412">
        <v>26778</v>
      </c>
      <c r="D14" s="412">
        <v>46723</v>
      </c>
      <c r="E14" s="412">
        <v>110878</v>
      </c>
      <c r="F14" s="412">
        <v>127992</v>
      </c>
      <c r="G14" s="412">
        <v>142914</v>
      </c>
      <c r="H14" s="412">
        <v>162993</v>
      </c>
      <c r="I14" s="412">
        <v>164073</v>
      </c>
      <c r="J14" s="412">
        <v>165228</v>
      </c>
      <c r="K14" s="412">
        <v>166426</v>
      </c>
      <c r="L14" s="412">
        <v>167752</v>
      </c>
      <c r="M14" s="412">
        <v>193058</v>
      </c>
      <c r="N14" s="412">
        <v>225652</v>
      </c>
      <c r="O14" s="412">
        <v>263355</v>
      </c>
      <c r="P14" s="412">
        <v>292277</v>
      </c>
      <c r="Q14" s="412">
        <v>319284</v>
      </c>
      <c r="R14" s="412">
        <v>333625</v>
      </c>
      <c r="S14" s="412">
        <v>356635</v>
      </c>
      <c r="T14" s="412">
        <v>374668</v>
      </c>
      <c r="U14" s="412">
        <v>398348</v>
      </c>
      <c r="V14" s="130"/>
      <c r="W14" s="130"/>
      <c r="X14" s="130"/>
    </row>
    <row r="15" spans="1:24" ht="12.75">
      <c r="A15" s="411" t="s">
        <v>278</v>
      </c>
      <c r="B15" s="412">
        <v>779</v>
      </c>
      <c r="C15" s="412">
        <v>2314</v>
      </c>
      <c r="D15" s="412">
        <v>4036</v>
      </c>
      <c r="E15" s="412">
        <v>9575</v>
      </c>
      <c r="F15" s="412">
        <v>11053</v>
      </c>
      <c r="G15" s="412">
        <v>12342</v>
      </c>
      <c r="H15" s="412">
        <v>14076</v>
      </c>
      <c r="I15" s="412">
        <v>14168</v>
      </c>
      <c r="J15" s="412">
        <v>14267</v>
      </c>
      <c r="K15" s="412">
        <v>14371</v>
      </c>
      <c r="L15" s="412">
        <v>14485</v>
      </c>
      <c r="M15" s="412">
        <v>16670</v>
      </c>
      <c r="N15" s="412">
        <v>19488</v>
      </c>
      <c r="O15" s="412">
        <v>22745</v>
      </c>
      <c r="P15" s="412">
        <v>25238</v>
      </c>
      <c r="Q15" s="412">
        <v>27570</v>
      </c>
      <c r="R15" s="412">
        <v>28809</v>
      </c>
      <c r="S15" s="412">
        <v>30796</v>
      </c>
      <c r="T15" s="412">
        <v>33103</v>
      </c>
      <c r="U15" s="412">
        <v>34398</v>
      </c>
      <c r="V15" s="130"/>
      <c r="W15" s="130"/>
      <c r="X15" s="130"/>
    </row>
    <row r="16" spans="1:24" ht="12.75">
      <c r="A16" s="411" t="s">
        <v>279</v>
      </c>
      <c r="B16" s="412">
        <v>4951</v>
      </c>
      <c r="C16" s="412">
        <v>14698</v>
      </c>
      <c r="D16" s="412">
        <v>25646</v>
      </c>
      <c r="E16" s="412">
        <v>60860</v>
      </c>
      <c r="F16" s="412">
        <v>70254</v>
      </c>
      <c r="G16" s="412">
        <v>78447</v>
      </c>
      <c r="H16" s="412">
        <v>89466</v>
      </c>
      <c r="I16" s="412">
        <v>90059</v>
      </c>
      <c r="J16" s="412">
        <v>90693</v>
      </c>
      <c r="K16" s="412">
        <v>91350</v>
      </c>
      <c r="L16" s="412">
        <v>92078</v>
      </c>
      <c r="M16" s="412">
        <v>105968</v>
      </c>
      <c r="N16" s="412">
        <v>123859</v>
      </c>
      <c r="O16" s="412">
        <v>144554</v>
      </c>
      <c r="P16" s="412">
        <v>160430</v>
      </c>
      <c r="Q16" s="412">
        <v>175254</v>
      </c>
      <c r="R16" s="412">
        <v>183126</v>
      </c>
      <c r="S16" s="412">
        <v>195756</v>
      </c>
      <c r="T16" s="412">
        <v>207949</v>
      </c>
      <c r="U16" s="412">
        <v>218652</v>
      </c>
      <c r="V16" s="130"/>
      <c r="W16" s="130"/>
      <c r="X16" s="130"/>
    </row>
    <row r="17" spans="1:24" ht="12.75">
      <c r="A17" s="411" t="s">
        <v>280</v>
      </c>
      <c r="B17" s="412">
        <v>5804</v>
      </c>
      <c r="C17" s="412">
        <v>17229</v>
      </c>
      <c r="D17" s="412">
        <v>30065</v>
      </c>
      <c r="E17" s="412">
        <v>71347</v>
      </c>
      <c r="F17" s="412">
        <v>82359</v>
      </c>
      <c r="G17" s="412">
        <v>91963</v>
      </c>
      <c r="H17" s="412">
        <v>104881</v>
      </c>
      <c r="I17" s="412">
        <v>105576</v>
      </c>
      <c r="J17" s="412">
        <v>106319</v>
      </c>
      <c r="K17" s="412">
        <v>107090</v>
      </c>
      <c r="L17" s="412">
        <v>107943</v>
      </c>
      <c r="M17" s="412">
        <v>124227</v>
      </c>
      <c r="N17" s="412">
        <v>145200</v>
      </c>
      <c r="O17" s="412">
        <v>169463</v>
      </c>
      <c r="P17" s="412">
        <v>188072</v>
      </c>
      <c r="Q17" s="412">
        <v>205451</v>
      </c>
      <c r="R17" s="412">
        <v>214678</v>
      </c>
      <c r="S17" s="412">
        <v>229485</v>
      </c>
      <c r="T17" s="412">
        <v>243470</v>
      </c>
      <c r="U17" s="412">
        <v>256326</v>
      </c>
      <c r="V17" s="130"/>
      <c r="W17" s="130"/>
      <c r="X17" s="130"/>
    </row>
    <row r="18" spans="1:24" ht="12.75">
      <c r="A18" s="411" t="s">
        <v>281</v>
      </c>
      <c r="B18" s="412">
        <v>683</v>
      </c>
      <c r="C18" s="412">
        <v>2023</v>
      </c>
      <c r="D18" s="412">
        <v>3529</v>
      </c>
      <c r="E18" s="412">
        <v>8375</v>
      </c>
      <c r="F18" s="412">
        <v>9666</v>
      </c>
      <c r="G18" s="412">
        <v>10792</v>
      </c>
      <c r="H18" s="412">
        <v>12309</v>
      </c>
      <c r="I18" s="412">
        <v>12390</v>
      </c>
      <c r="J18" s="412">
        <v>12477</v>
      </c>
      <c r="K18" s="412">
        <v>12567</v>
      </c>
      <c r="L18" s="412">
        <v>12668</v>
      </c>
      <c r="M18" s="412">
        <v>14579</v>
      </c>
      <c r="N18" s="412">
        <v>17040</v>
      </c>
      <c r="O18" s="412">
        <v>19887</v>
      </c>
      <c r="P18" s="412">
        <v>22071</v>
      </c>
      <c r="Q18" s="412">
        <v>24111</v>
      </c>
      <c r="R18" s="412">
        <v>25194</v>
      </c>
      <c r="S18" s="412">
        <v>26931</v>
      </c>
      <c r="T18" s="412">
        <v>28972</v>
      </c>
      <c r="U18" s="412">
        <v>30082</v>
      </c>
      <c r="V18" s="130"/>
      <c r="W18" s="130"/>
      <c r="X18" s="130"/>
    </row>
    <row r="19" spans="1:24" ht="12.75">
      <c r="A19" s="411" t="s">
        <v>282</v>
      </c>
      <c r="B19" s="412">
        <v>567</v>
      </c>
      <c r="C19" s="412">
        <v>1679</v>
      </c>
      <c r="D19" s="412">
        <v>2929</v>
      </c>
      <c r="E19" s="412">
        <v>6956</v>
      </c>
      <c r="F19" s="412">
        <v>8026</v>
      </c>
      <c r="G19" s="412">
        <v>8960</v>
      </c>
      <c r="H19" s="412">
        <v>10219</v>
      </c>
      <c r="I19" s="412">
        <v>10286</v>
      </c>
      <c r="J19" s="412">
        <v>10358</v>
      </c>
      <c r="K19" s="412">
        <v>10433</v>
      </c>
      <c r="L19" s="412">
        <v>10516</v>
      </c>
      <c r="M19" s="412">
        <v>12106</v>
      </c>
      <c r="N19" s="412">
        <v>14146</v>
      </c>
      <c r="O19" s="412">
        <v>16512</v>
      </c>
      <c r="P19" s="412">
        <v>18323</v>
      </c>
      <c r="Q19" s="412">
        <v>20016</v>
      </c>
      <c r="R19" s="412">
        <v>20915</v>
      </c>
      <c r="S19" s="412">
        <v>22357</v>
      </c>
      <c r="T19" s="412">
        <v>25672</v>
      </c>
      <c r="U19" s="412">
        <v>24973</v>
      </c>
      <c r="V19" s="130"/>
      <c r="W19" s="130"/>
      <c r="X19" s="130"/>
    </row>
    <row r="20" spans="1:24" ht="12.75">
      <c r="A20" s="411" t="s">
        <v>283</v>
      </c>
      <c r="B20" s="412">
        <v>700</v>
      </c>
      <c r="C20" s="412">
        <v>2079</v>
      </c>
      <c r="D20" s="412">
        <v>3629</v>
      </c>
      <c r="E20" s="412">
        <v>8612</v>
      </c>
      <c r="F20" s="412">
        <v>9942</v>
      </c>
      <c r="G20" s="412">
        <v>11099</v>
      </c>
      <c r="H20" s="412">
        <v>12659</v>
      </c>
      <c r="I20" s="412">
        <v>12742</v>
      </c>
      <c r="J20" s="412">
        <v>12832</v>
      </c>
      <c r="K20" s="412">
        <v>12925</v>
      </c>
      <c r="L20" s="412">
        <v>13028</v>
      </c>
      <c r="M20" s="412">
        <v>14993</v>
      </c>
      <c r="N20" s="412">
        <v>17528</v>
      </c>
      <c r="O20" s="412">
        <v>20455</v>
      </c>
      <c r="P20" s="412">
        <v>22699</v>
      </c>
      <c r="Q20" s="412">
        <v>24796</v>
      </c>
      <c r="R20" s="412">
        <v>25910</v>
      </c>
      <c r="S20" s="412">
        <v>27697</v>
      </c>
      <c r="T20" s="412">
        <v>29298</v>
      </c>
      <c r="U20" s="412">
        <v>30937</v>
      </c>
      <c r="V20" s="130"/>
      <c r="W20" s="130"/>
      <c r="X20" s="130"/>
    </row>
    <row r="21" spans="1:24" ht="12.75">
      <c r="A21" s="411" t="s">
        <v>284</v>
      </c>
      <c r="B21" s="412">
        <v>2901</v>
      </c>
      <c r="C21" s="412">
        <v>8613</v>
      </c>
      <c r="D21" s="412">
        <v>15028</v>
      </c>
      <c r="E21" s="412">
        <v>35664</v>
      </c>
      <c r="F21" s="412">
        <v>41169</v>
      </c>
      <c r="G21" s="412">
        <v>45969</v>
      </c>
      <c r="H21" s="412">
        <v>52428</v>
      </c>
      <c r="I21" s="412">
        <v>52774</v>
      </c>
      <c r="J21" s="412">
        <v>53146</v>
      </c>
      <c r="K21" s="412">
        <v>53531</v>
      </c>
      <c r="L21" s="412">
        <v>53958</v>
      </c>
      <c r="M21" s="412">
        <v>62097</v>
      </c>
      <c r="N21" s="412">
        <v>72581</v>
      </c>
      <c r="O21" s="412">
        <v>84709</v>
      </c>
      <c r="P21" s="412">
        <v>56190</v>
      </c>
      <c r="Q21" s="412">
        <v>61382</v>
      </c>
      <c r="R21" s="412">
        <v>64139</v>
      </c>
      <c r="S21" s="412">
        <v>68562</v>
      </c>
      <c r="T21" s="412">
        <v>73494</v>
      </c>
      <c r="U21" s="412">
        <v>76582</v>
      </c>
      <c r="V21" s="130"/>
      <c r="W21" s="130"/>
      <c r="X21" s="130"/>
    </row>
    <row r="22" spans="1:24" ht="12.75">
      <c r="A22" s="411" t="s">
        <v>285</v>
      </c>
      <c r="B22" s="412">
        <v>2092</v>
      </c>
      <c r="C22" s="412">
        <v>6208</v>
      </c>
      <c r="D22" s="412">
        <v>10832</v>
      </c>
      <c r="E22" s="412">
        <v>25700</v>
      </c>
      <c r="F22" s="412">
        <v>29667</v>
      </c>
      <c r="G22" s="412">
        <v>33128</v>
      </c>
      <c r="H22" s="412">
        <v>37783</v>
      </c>
      <c r="I22" s="412">
        <v>38031</v>
      </c>
      <c r="J22" s="412">
        <v>38298</v>
      </c>
      <c r="K22" s="412">
        <v>38576</v>
      </c>
      <c r="L22" s="412">
        <v>38883</v>
      </c>
      <c r="M22" s="412">
        <v>44749</v>
      </c>
      <c r="N22" s="412">
        <v>52307</v>
      </c>
      <c r="O22" s="412">
        <v>61045</v>
      </c>
      <c r="P22" s="412">
        <v>67747</v>
      </c>
      <c r="Q22" s="412">
        <v>74007</v>
      </c>
      <c r="R22" s="412">
        <v>77331</v>
      </c>
      <c r="S22" s="412">
        <v>82665</v>
      </c>
      <c r="T22" s="412">
        <v>89134</v>
      </c>
      <c r="U22" s="412">
        <v>92334</v>
      </c>
      <c r="V22" s="130"/>
      <c r="W22" s="130"/>
      <c r="X22" s="130"/>
    </row>
    <row r="23" spans="1:24" ht="12.75">
      <c r="A23" s="411" t="s">
        <v>286</v>
      </c>
      <c r="B23" s="412">
        <v>7176</v>
      </c>
      <c r="C23" s="412">
        <v>21294</v>
      </c>
      <c r="D23" s="412">
        <v>37159</v>
      </c>
      <c r="E23" s="412">
        <v>88180</v>
      </c>
      <c r="F23" s="412">
        <v>101791</v>
      </c>
      <c r="G23" s="412">
        <v>113657</v>
      </c>
      <c r="H23" s="412">
        <v>129626</v>
      </c>
      <c r="I23" s="412">
        <v>130485</v>
      </c>
      <c r="J23" s="412">
        <v>131403</v>
      </c>
      <c r="K23" s="412">
        <v>132356</v>
      </c>
      <c r="L23" s="412">
        <v>133411</v>
      </c>
      <c r="M23" s="412">
        <v>153536</v>
      </c>
      <c r="N23" s="412">
        <v>179458</v>
      </c>
      <c r="O23" s="412">
        <v>209444</v>
      </c>
      <c r="P23" s="412">
        <v>232444</v>
      </c>
      <c r="Q23" s="412">
        <v>253923</v>
      </c>
      <c r="R23" s="412">
        <v>265328</v>
      </c>
      <c r="S23" s="412">
        <v>283627</v>
      </c>
      <c r="T23" s="412">
        <v>299203</v>
      </c>
      <c r="U23" s="412">
        <v>316801</v>
      </c>
      <c r="V23" s="130"/>
      <c r="W23" s="130"/>
      <c r="X23" s="130"/>
    </row>
    <row r="24" spans="1:24" ht="12.75">
      <c r="A24" s="411" t="s">
        <v>287</v>
      </c>
      <c r="B24" s="412">
        <v>2563</v>
      </c>
      <c r="C24" s="412">
        <v>7607</v>
      </c>
      <c r="D24" s="412">
        <v>13271</v>
      </c>
      <c r="E24" s="412">
        <v>31493</v>
      </c>
      <c r="F24" s="412">
        <v>36356</v>
      </c>
      <c r="G24" s="412">
        <v>40594</v>
      </c>
      <c r="H24" s="412">
        <v>46295</v>
      </c>
      <c r="I24" s="412">
        <v>46601</v>
      </c>
      <c r="J24" s="412">
        <v>46929</v>
      </c>
      <c r="K24" s="412">
        <v>47270</v>
      </c>
      <c r="L24" s="412">
        <v>47646</v>
      </c>
      <c r="M24" s="412">
        <v>54834</v>
      </c>
      <c r="N24" s="412">
        <v>64092</v>
      </c>
      <c r="O24" s="412">
        <v>74800</v>
      </c>
      <c r="P24" s="412">
        <v>83015</v>
      </c>
      <c r="Q24" s="412">
        <v>90686</v>
      </c>
      <c r="R24" s="412">
        <v>94759</v>
      </c>
      <c r="S24" s="412">
        <v>101295</v>
      </c>
      <c r="T24" s="412">
        <v>107340</v>
      </c>
      <c r="U24" s="412">
        <v>113143</v>
      </c>
      <c r="V24" s="130"/>
      <c r="W24" s="130"/>
      <c r="X24" s="130"/>
    </row>
    <row r="25" spans="1:24" ht="12.75">
      <c r="A25" s="411" t="s">
        <v>288</v>
      </c>
      <c r="B25" s="412">
        <v>1042</v>
      </c>
      <c r="C25" s="412">
        <v>3096</v>
      </c>
      <c r="D25" s="412">
        <v>5403</v>
      </c>
      <c r="E25" s="412">
        <v>12819</v>
      </c>
      <c r="F25" s="412">
        <v>14798</v>
      </c>
      <c r="G25" s="412">
        <v>16524</v>
      </c>
      <c r="H25" s="412">
        <v>18846</v>
      </c>
      <c r="I25" s="412">
        <v>18968</v>
      </c>
      <c r="J25" s="412">
        <v>19102</v>
      </c>
      <c r="K25" s="412">
        <v>19240</v>
      </c>
      <c r="L25" s="412">
        <v>19394</v>
      </c>
      <c r="M25" s="412">
        <v>22319</v>
      </c>
      <c r="N25" s="412">
        <v>26088</v>
      </c>
      <c r="O25" s="412">
        <v>30447</v>
      </c>
      <c r="P25" s="412">
        <v>33790</v>
      </c>
      <c r="Q25" s="412">
        <v>36913</v>
      </c>
      <c r="R25" s="412">
        <v>38571</v>
      </c>
      <c r="S25" s="412">
        <v>41231</v>
      </c>
      <c r="T25" s="412">
        <v>43378</v>
      </c>
      <c r="U25" s="412">
        <v>46054</v>
      </c>
      <c r="V25" s="130"/>
      <c r="W25" s="130"/>
      <c r="X25" s="130"/>
    </row>
    <row r="26" spans="1:24" ht="12.75">
      <c r="A26" s="411" t="s">
        <v>289</v>
      </c>
      <c r="B26" s="412">
        <v>2248</v>
      </c>
      <c r="C26" s="412">
        <v>6671</v>
      </c>
      <c r="D26" s="412">
        <v>11642</v>
      </c>
      <c r="E26" s="412">
        <v>27629</v>
      </c>
      <c r="F26" s="412">
        <v>31892</v>
      </c>
      <c r="G26" s="412">
        <v>35612</v>
      </c>
      <c r="H26" s="412">
        <v>40615</v>
      </c>
      <c r="I26" s="412">
        <v>40883</v>
      </c>
      <c r="J26" s="412">
        <v>41171</v>
      </c>
      <c r="K26" s="412">
        <v>41469</v>
      </c>
      <c r="L26" s="412">
        <v>41799</v>
      </c>
      <c r="M26" s="412">
        <v>48107</v>
      </c>
      <c r="N26" s="412">
        <v>56229</v>
      </c>
      <c r="O26" s="412">
        <v>65624</v>
      </c>
      <c r="P26" s="412">
        <v>72828</v>
      </c>
      <c r="Q26" s="412">
        <v>79558</v>
      </c>
      <c r="R26" s="412">
        <v>83131</v>
      </c>
      <c r="S26" s="412">
        <v>88865</v>
      </c>
      <c r="T26" s="412">
        <v>94095</v>
      </c>
      <c r="U26" s="412">
        <v>99259</v>
      </c>
      <c r="V26" s="130"/>
      <c r="W26" s="130"/>
      <c r="X26" s="130"/>
    </row>
    <row r="27" spans="1:24" ht="12.75">
      <c r="A27" s="411" t="s">
        <v>290</v>
      </c>
      <c r="B27" s="412">
        <v>5193</v>
      </c>
      <c r="C27" s="412">
        <v>15417</v>
      </c>
      <c r="D27" s="412">
        <v>26902</v>
      </c>
      <c r="E27" s="412">
        <v>63843</v>
      </c>
      <c r="F27" s="412">
        <v>73696</v>
      </c>
      <c r="G27" s="412">
        <v>82287</v>
      </c>
      <c r="H27" s="412">
        <v>93848</v>
      </c>
      <c r="I27" s="412">
        <v>94470</v>
      </c>
      <c r="J27" s="412">
        <v>95135</v>
      </c>
      <c r="K27" s="412">
        <v>95825</v>
      </c>
      <c r="L27" s="412">
        <v>96588</v>
      </c>
      <c r="M27" s="412">
        <v>111159</v>
      </c>
      <c r="N27" s="412">
        <v>129926</v>
      </c>
      <c r="O27" s="412">
        <v>151635</v>
      </c>
      <c r="P27" s="412">
        <v>168288</v>
      </c>
      <c r="Q27" s="412">
        <v>183838</v>
      </c>
      <c r="R27" s="412">
        <v>192096</v>
      </c>
      <c r="S27" s="412">
        <v>205344</v>
      </c>
      <c r="T27" s="412">
        <v>222164</v>
      </c>
      <c r="U27" s="412">
        <v>229362</v>
      </c>
      <c r="V27" s="130"/>
      <c r="W27" s="130"/>
      <c r="X27" s="130"/>
    </row>
    <row r="28" spans="1:24" ht="12.75">
      <c r="A28" s="411" t="s">
        <v>291</v>
      </c>
      <c r="B28" s="412">
        <v>2250</v>
      </c>
      <c r="C28" s="412">
        <v>6683</v>
      </c>
      <c r="D28" s="412">
        <v>11659</v>
      </c>
      <c r="E28" s="412">
        <v>27668</v>
      </c>
      <c r="F28" s="412">
        <v>31938</v>
      </c>
      <c r="G28" s="412">
        <v>35663</v>
      </c>
      <c r="H28" s="412">
        <v>40673</v>
      </c>
      <c r="I28" s="412">
        <v>40941</v>
      </c>
      <c r="J28" s="412">
        <v>41229</v>
      </c>
      <c r="K28" s="412">
        <v>41528</v>
      </c>
      <c r="L28" s="412">
        <v>41859</v>
      </c>
      <c r="M28" s="412">
        <v>48178</v>
      </c>
      <c r="N28" s="412">
        <v>56309</v>
      </c>
      <c r="O28" s="412">
        <v>65717</v>
      </c>
      <c r="P28" s="412">
        <v>72932</v>
      </c>
      <c r="Q28" s="412">
        <v>79671</v>
      </c>
      <c r="R28" s="412">
        <v>83249</v>
      </c>
      <c r="S28" s="412">
        <v>88991</v>
      </c>
      <c r="T28" s="412">
        <v>97252</v>
      </c>
      <c r="U28" s="412">
        <v>99400</v>
      </c>
      <c r="V28" s="130"/>
      <c r="W28" s="130"/>
      <c r="X28" s="130"/>
    </row>
    <row r="29" spans="1:24" ht="12.75">
      <c r="A29" s="411" t="s">
        <v>292</v>
      </c>
      <c r="B29" s="412">
        <v>2333</v>
      </c>
      <c r="C29" s="412">
        <v>6927</v>
      </c>
      <c r="D29" s="412">
        <v>12086</v>
      </c>
      <c r="E29" s="412">
        <v>28683</v>
      </c>
      <c r="F29" s="412">
        <v>33109</v>
      </c>
      <c r="G29" s="412">
        <v>36968</v>
      </c>
      <c r="H29" s="412">
        <v>42164</v>
      </c>
      <c r="I29" s="412">
        <v>42441</v>
      </c>
      <c r="J29" s="412">
        <v>42740</v>
      </c>
      <c r="K29" s="412">
        <v>43050</v>
      </c>
      <c r="L29" s="412">
        <v>43392</v>
      </c>
      <c r="M29" s="412">
        <v>49938</v>
      </c>
      <c r="N29" s="412">
        <v>58370</v>
      </c>
      <c r="O29" s="412">
        <v>68122</v>
      </c>
      <c r="P29" s="412">
        <v>75604</v>
      </c>
      <c r="Q29" s="412">
        <v>82590</v>
      </c>
      <c r="R29" s="412">
        <v>86300</v>
      </c>
      <c r="S29" s="412">
        <v>92252</v>
      </c>
      <c r="T29" s="412">
        <v>99064</v>
      </c>
      <c r="U29" s="412">
        <v>103042</v>
      </c>
      <c r="V29" s="130"/>
      <c r="W29" s="130"/>
      <c r="X29" s="130"/>
    </row>
    <row r="30" spans="1:24" ht="12.75">
      <c r="A30" s="411" t="s">
        <v>293</v>
      </c>
      <c r="B30" s="412">
        <v>1883</v>
      </c>
      <c r="C30" s="412">
        <v>5592</v>
      </c>
      <c r="D30" s="412">
        <v>9758</v>
      </c>
      <c r="E30" s="412">
        <v>23154</v>
      </c>
      <c r="F30" s="412">
        <v>26729</v>
      </c>
      <c r="G30" s="412">
        <v>29846</v>
      </c>
      <c r="H30" s="412">
        <v>34038</v>
      </c>
      <c r="I30" s="412">
        <v>34262</v>
      </c>
      <c r="J30" s="412">
        <v>34503</v>
      </c>
      <c r="K30" s="412">
        <v>34753</v>
      </c>
      <c r="L30" s="412">
        <v>35030</v>
      </c>
      <c r="M30" s="412">
        <v>40318</v>
      </c>
      <c r="N30" s="412">
        <v>47124</v>
      </c>
      <c r="O30" s="412">
        <v>54995</v>
      </c>
      <c r="P30" s="412">
        <v>61034</v>
      </c>
      <c r="Q30" s="412">
        <v>66674</v>
      </c>
      <c r="R30" s="412">
        <v>69669</v>
      </c>
      <c r="S30" s="412">
        <v>74474</v>
      </c>
      <c r="T30" s="412">
        <v>77313</v>
      </c>
      <c r="U30" s="412">
        <v>83185</v>
      </c>
      <c r="V30" s="130"/>
      <c r="W30" s="130"/>
      <c r="X30" s="130"/>
    </row>
    <row r="31" spans="1:24" ht="12.75">
      <c r="A31" s="411" t="s">
        <v>294</v>
      </c>
      <c r="B31" s="412">
        <v>1357</v>
      </c>
      <c r="C31" s="412">
        <v>4029</v>
      </c>
      <c r="D31" s="412">
        <v>7035</v>
      </c>
      <c r="E31" s="412">
        <v>16687</v>
      </c>
      <c r="F31" s="412">
        <v>19265</v>
      </c>
      <c r="G31" s="412">
        <v>21509</v>
      </c>
      <c r="H31" s="412">
        <v>24533</v>
      </c>
      <c r="I31" s="412">
        <v>24693</v>
      </c>
      <c r="J31" s="412">
        <v>24867</v>
      </c>
      <c r="K31" s="412">
        <v>25047</v>
      </c>
      <c r="L31" s="412">
        <v>25247</v>
      </c>
      <c r="M31" s="412">
        <v>29056</v>
      </c>
      <c r="N31" s="412">
        <v>33961</v>
      </c>
      <c r="O31" s="412">
        <v>39636</v>
      </c>
      <c r="P31" s="412">
        <v>43988</v>
      </c>
      <c r="Q31" s="412">
        <v>48053</v>
      </c>
      <c r="R31" s="412">
        <v>50212</v>
      </c>
      <c r="S31" s="412">
        <v>53675</v>
      </c>
      <c r="T31" s="412">
        <v>56301</v>
      </c>
      <c r="U31" s="412">
        <v>59953</v>
      </c>
      <c r="V31" s="130"/>
      <c r="W31" s="130"/>
      <c r="X31" s="130"/>
    </row>
    <row r="32" spans="1:24" ht="12.75">
      <c r="A32" s="411" t="s">
        <v>295</v>
      </c>
      <c r="B32" s="412">
        <v>1769</v>
      </c>
      <c r="C32" s="412">
        <v>5255</v>
      </c>
      <c r="D32" s="412">
        <v>9167</v>
      </c>
      <c r="E32" s="412">
        <v>21755</v>
      </c>
      <c r="F32" s="412">
        <v>25112</v>
      </c>
      <c r="G32" s="412">
        <v>28038</v>
      </c>
      <c r="H32" s="412">
        <v>31977</v>
      </c>
      <c r="I32" s="412">
        <v>32189</v>
      </c>
      <c r="J32" s="412">
        <v>32415</v>
      </c>
      <c r="K32" s="412">
        <v>32650</v>
      </c>
      <c r="L32" s="412">
        <v>32910</v>
      </c>
      <c r="M32" s="412">
        <v>37875</v>
      </c>
      <c r="N32" s="412">
        <v>44270</v>
      </c>
      <c r="O32" s="412">
        <v>51667</v>
      </c>
      <c r="P32" s="412">
        <v>57341</v>
      </c>
      <c r="Q32" s="412">
        <v>62639</v>
      </c>
      <c r="R32" s="412">
        <v>65453</v>
      </c>
      <c r="S32" s="412">
        <v>69967</v>
      </c>
      <c r="T32" s="412">
        <v>76106</v>
      </c>
      <c r="U32" s="412">
        <v>78151</v>
      </c>
      <c r="V32" s="130"/>
      <c r="W32" s="130"/>
      <c r="X32" s="130"/>
    </row>
    <row r="33" spans="1:24" ht="12.75">
      <c r="A33" s="411" t="s">
        <v>296</v>
      </c>
      <c r="B33" s="412">
        <v>2828</v>
      </c>
      <c r="C33" s="412">
        <v>8398</v>
      </c>
      <c r="D33" s="412">
        <v>14652</v>
      </c>
      <c r="E33" s="412">
        <v>34772</v>
      </c>
      <c r="F33" s="412">
        <v>40140</v>
      </c>
      <c r="G33" s="412">
        <v>44819</v>
      </c>
      <c r="H33" s="412">
        <v>51117</v>
      </c>
      <c r="I33" s="412">
        <v>51454</v>
      </c>
      <c r="J33" s="412">
        <v>51816</v>
      </c>
      <c r="K33" s="412">
        <v>52192</v>
      </c>
      <c r="L33" s="412">
        <v>52608</v>
      </c>
      <c r="M33" s="412">
        <v>60544</v>
      </c>
      <c r="N33" s="412">
        <v>70766</v>
      </c>
      <c r="O33" s="412">
        <v>82590</v>
      </c>
      <c r="P33" s="412">
        <v>91660</v>
      </c>
      <c r="Q33" s="412">
        <v>100130</v>
      </c>
      <c r="R33" s="412">
        <v>104627</v>
      </c>
      <c r="S33" s="412">
        <v>111843</v>
      </c>
      <c r="T33" s="412">
        <v>122507</v>
      </c>
      <c r="U33" s="412">
        <v>124925</v>
      </c>
      <c r="V33" s="130"/>
      <c r="W33" s="130"/>
      <c r="X33" s="130"/>
    </row>
    <row r="34" spans="1:24" ht="12.75">
      <c r="A34" s="411" t="s">
        <v>297</v>
      </c>
      <c r="B34" s="412">
        <v>5322</v>
      </c>
      <c r="C34" s="412">
        <v>15802</v>
      </c>
      <c r="D34" s="412">
        <v>27573</v>
      </c>
      <c r="E34" s="412">
        <v>65435</v>
      </c>
      <c r="F34" s="412">
        <v>75533</v>
      </c>
      <c r="G34" s="412">
        <v>84339</v>
      </c>
      <c r="H34" s="412">
        <v>96189</v>
      </c>
      <c r="I34" s="412">
        <v>96826</v>
      </c>
      <c r="J34" s="412">
        <v>97507</v>
      </c>
      <c r="K34" s="412">
        <v>98214</v>
      </c>
      <c r="L34" s="412">
        <v>89467</v>
      </c>
      <c r="M34" s="412">
        <v>102964</v>
      </c>
      <c r="N34" s="412">
        <v>120349</v>
      </c>
      <c r="O34" s="412">
        <v>140455</v>
      </c>
      <c r="P34" s="412">
        <v>155881</v>
      </c>
      <c r="Q34" s="412">
        <v>170285</v>
      </c>
      <c r="R34" s="412">
        <v>177933</v>
      </c>
      <c r="S34" s="412">
        <v>190205</v>
      </c>
      <c r="T34" s="412">
        <v>204433</v>
      </c>
      <c r="U34" s="412">
        <v>212452</v>
      </c>
      <c r="V34" s="130"/>
      <c r="W34" s="130"/>
      <c r="X34" s="130"/>
    </row>
    <row r="35" spans="1:24" ht="12.75">
      <c r="A35" s="411" t="s">
        <v>298</v>
      </c>
      <c r="B35" s="412">
        <v>1927</v>
      </c>
      <c r="C35" s="412">
        <v>5715</v>
      </c>
      <c r="D35" s="412">
        <v>9975</v>
      </c>
      <c r="E35" s="412">
        <v>23669</v>
      </c>
      <c r="F35" s="412">
        <v>27324</v>
      </c>
      <c r="G35" s="412">
        <v>30509</v>
      </c>
      <c r="H35" s="412">
        <v>34794</v>
      </c>
      <c r="I35" s="412">
        <v>35024</v>
      </c>
      <c r="J35" s="412">
        <v>35271</v>
      </c>
      <c r="K35" s="412">
        <v>35526</v>
      </c>
      <c r="L35" s="412">
        <v>35809</v>
      </c>
      <c r="M35" s="412">
        <v>41211</v>
      </c>
      <c r="N35" s="412">
        <v>48169</v>
      </c>
      <c r="O35" s="412">
        <v>56218</v>
      </c>
      <c r="P35" s="412">
        <v>62392</v>
      </c>
      <c r="Q35" s="412">
        <v>68157</v>
      </c>
      <c r="R35" s="412">
        <v>71218</v>
      </c>
      <c r="S35" s="412">
        <v>76130</v>
      </c>
      <c r="T35" s="412">
        <v>80392</v>
      </c>
      <c r="U35" s="412">
        <v>85035</v>
      </c>
      <c r="V35" s="130"/>
      <c r="W35" s="130"/>
      <c r="X35" s="130"/>
    </row>
    <row r="36" spans="1:24" ht="12.75">
      <c r="A36" s="411" t="s">
        <v>299</v>
      </c>
      <c r="B36" s="412">
        <v>1265</v>
      </c>
      <c r="C36" s="412">
        <v>3752</v>
      </c>
      <c r="D36" s="412">
        <v>6547</v>
      </c>
      <c r="E36" s="412">
        <v>15539</v>
      </c>
      <c r="F36" s="412">
        <v>10218</v>
      </c>
      <c r="G36" s="412">
        <v>11408</v>
      </c>
      <c r="H36" s="412">
        <v>13014</v>
      </c>
      <c r="I36" s="412">
        <v>13097</v>
      </c>
      <c r="J36" s="412">
        <v>13189</v>
      </c>
      <c r="K36" s="412">
        <v>13285</v>
      </c>
      <c r="L36" s="412">
        <v>13391</v>
      </c>
      <c r="M36" s="412">
        <v>15411</v>
      </c>
      <c r="N36" s="412">
        <v>18015</v>
      </c>
      <c r="O36" s="412">
        <v>21025</v>
      </c>
      <c r="P36" s="412">
        <v>23331</v>
      </c>
      <c r="Q36" s="412">
        <v>25487</v>
      </c>
      <c r="R36" s="412">
        <v>26632</v>
      </c>
      <c r="S36" s="412">
        <v>28469</v>
      </c>
      <c r="T36" s="412">
        <v>28137</v>
      </c>
      <c r="U36" s="412">
        <v>31799</v>
      </c>
      <c r="V36" s="130"/>
      <c r="W36" s="130"/>
      <c r="X36" s="130"/>
    </row>
    <row r="37" spans="1:24" ht="12.75">
      <c r="A37" s="411" t="s">
        <v>300</v>
      </c>
      <c r="B37" s="412">
        <v>229</v>
      </c>
      <c r="C37" s="412">
        <v>679</v>
      </c>
      <c r="D37" s="412">
        <v>1183</v>
      </c>
      <c r="E37" s="412">
        <v>2805</v>
      </c>
      <c r="F37" s="412">
        <v>3238</v>
      </c>
      <c r="G37" s="412">
        <v>3615</v>
      </c>
      <c r="H37" s="412">
        <v>4124</v>
      </c>
      <c r="I37" s="412">
        <v>4149</v>
      </c>
      <c r="J37" s="412">
        <v>4178</v>
      </c>
      <c r="K37" s="412">
        <v>4208</v>
      </c>
      <c r="L37" s="412">
        <v>4245</v>
      </c>
      <c r="M37" s="412">
        <v>4885</v>
      </c>
      <c r="N37" s="412">
        <v>5708</v>
      </c>
      <c r="O37" s="412">
        <v>6660</v>
      </c>
      <c r="P37" s="412">
        <v>7391</v>
      </c>
      <c r="Q37" s="412">
        <v>8074</v>
      </c>
      <c r="R37" s="412">
        <v>8437</v>
      </c>
      <c r="S37" s="412">
        <v>9019</v>
      </c>
      <c r="T37" s="412">
        <v>9694</v>
      </c>
      <c r="U37" s="412">
        <v>10074</v>
      </c>
      <c r="V37" s="130"/>
      <c r="W37" s="130"/>
      <c r="X37" s="130"/>
    </row>
    <row r="38" spans="1:24" ht="12.75">
      <c r="A38" s="411" t="s">
        <v>301</v>
      </c>
      <c r="B38" s="412">
        <v>6740</v>
      </c>
      <c r="C38" s="412">
        <v>20010</v>
      </c>
      <c r="D38" s="412">
        <v>34917</v>
      </c>
      <c r="E38" s="412">
        <v>82861</v>
      </c>
      <c r="F38" s="412">
        <v>95651</v>
      </c>
      <c r="G38" s="412">
        <v>106802</v>
      </c>
      <c r="H38" s="412">
        <v>121808</v>
      </c>
      <c r="I38" s="412">
        <v>122615</v>
      </c>
      <c r="J38" s="412">
        <v>123478</v>
      </c>
      <c r="K38" s="412">
        <v>124373</v>
      </c>
      <c r="L38" s="412">
        <v>125364</v>
      </c>
      <c r="M38" s="412">
        <v>144275</v>
      </c>
      <c r="N38" s="412">
        <v>168634</v>
      </c>
      <c r="O38" s="412">
        <v>196810</v>
      </c>
      <c r="P38" s="412">
        <v>218424</v>
      </c>
      <c r="Q38" s="412">
        <v>238607</v>
      </c>
      <c r="R38" s="412">
        <v>249324</v>
      </c>
      <c r="S38" s="412">
        <v>266520</v>
      </c>
      <c r="T38" s="412">
        <v>281573</v>
      </c>
      <c r="U38" s="412">
        <v>297693</v>
      </c>
      <c r="V38" s="130"/>
      <c r="W38" s="130"/>
      <c r="X38" s="130"/>
    </row>
    <row r="39" spans="1:24" ht="12.75">
      <c r="A39" s="411" t="s">
        <v>302</v>
      </c>
      <c r="B39" s="412">
        <v>2501</v>
      </c>
      <c r="C39" s="412">
        <v>7426</v>
      </c>
      <c r="D39" s="412">
        <v>12958</v>
      </c>
      <c r="E39" s="412">
        <v>30753</v>
      </c>
      <c r="F39" s="412">
        <v>35497</v>
      </c>
      <c r="G39" s="412">
        <v>39637</v>
      </c>
      <c r="H39" s="412">
        <v>45206</v>
      </c>
      <c r="I39" s="412">
        <v>45503</v>
      </c>
      <c r="J39" s="412">
        <v>45824</v>
      </c>
      <c r="K39" s="412">
        <v>46156</v>
      </c>
      <c r="L39" s="412">
        <v>46524</v>
      </c>
      <c r="M39" s="412">
        <v>53542</v>
      </c>
      <c r="N39" s="412">
        <v>62586</v>
      </c>
      <c r="O39" s="412">
        <v>73038</v>
      </c>
      <c r="P39" s="412">
        <v>81059</v>
      </c>
      <c r="Q39" s="412">
        <v>88549</v>
      </c>
      <c r="R39" s="412">
        <v>92527</v>
      </c>
      <c r="S39" s="412">
        <v>98908</v>
      </c>
      <c r="T39" s="412">
        <v>107296</v>
      </c>
      <c r="U39" s="412">
        <v>110477</v>
      </c>
      <c r="V39" s="130"/>
      <c r="W39" s="130"/>
      <c r="X39" s="130"/>
    </row>
    <row r="40" spans="1:24" ht="12.75">
      <c r="A40" s="411" t="s">
        <v>303</v>
      </c>
      <c r="B40" s="412">
        <v>6091</v>
      </c>
      <c r="C40" s="412">
        <v>18083</v>
      </c>
      <c r="D40" s="412">
        <v>31555</v>
      </c>
      <c r="E40" s="412">
        <v>74885</v>
      </c>
      <c r="F40" s="412">
        <v>86440</v>
      </c>
      <c r="G40" s="412">
        <v>96518</v>
      </c>
      <c r="H40" s="412">
        <v>110078</v>
      </c>
      <c r="I40" s="412">
        <v>110808</v>
      </c>
      <c r="J40" s="412">
        <v>111588</v>
      </c>
      <c r="K40" s="412">
        <v>112397</v>
      </c>
      <c r="L40" s="412">
        <v>113292</v>
      </c>
      <c r="M40" s="412">
        <v>130383</v>
      </c>
      <c r="N40" s="412">
        <v>152395</v>
      </c>
      <c r="O40" s="412">
        <v>177858</v>
      </c>
      <c r="P40" s="412">
        <v>197391</v>
      </c>
      <c r="Q40" s="412">
        <v>215631</v>
      </c>
      <c r="R40" s="412">
        <v>225316</v>
      </c>
      <c r="S40" s="412">
        <v>240856</v>
      </c>
      <c r="T40" s="412">
        <v>256597</v>
      </c>
      <c r="U40" s="412">
        <v>269027</v>
      </c>
      <c r="V40" s="130"/>
      <c r="W40" s="130"/>
      <c r="X40" s="130"/>
    </row>
    <row r="41" spans="1:24" ht="12.75">
      <c r="A41" s="411" t="s">
        <v>304</v>
      </c>
      <c r="B41" s="412">
        <v>22506</v>
      </c>
      <c r="C41" s="412">
        <v>66798</v>
      </c>
      <c r="D41" s="412">
        <v>116562</v>
      </c>
      <c r="E41" s="412">
        <v>276610</v>
      </c>
      <c r="F41" s="412">
        <v>319305</v>
      </c>
      <c r="G41" s="412">
        <v>356530</v>
      </c>
      <c r="H41" s="412">
        <v>406624</v>
      </c>
      <c r="I41" s="412">
        <v>409317</v>
      </c>
      <c r="J41" s="412">
        <v>412197</v>
      </c>
      <c r="K41" s="412">
        <v>415186</v>
      </c>
      <c r="L41" s="412">
        <v>408130</v>
      </c>
      <c r="M41" s="412">
        <v>469698</v>
      </c>
      <c r="N41" s="412">
        <v>548997</v>
      </c>
      <c r="O41" s="412">
        <v>640726</v>
      </c>
      <c r="P41" s="412">
        <v>711093</v>
      </c>
      <c r="Q41" s="412">
        <v>776800</v>
      </c>
      <c r="R41" s="412">
        <v>811690</v>
      </c>
      <c r="S41" s="412">
        <v>867671</v>
      </c>
      <c r="T41" s="412">
        <v>905303</v>
      </c>
      <c r="U41" s="412">
        <v>969156</v>
      </c>
      <c r="V41" s="130"/>
      <c r="W41" s="130"/>
      <c r="X41" s="130"/>
    </row>
    <row r="42" spans="1:24" ht="12.75">
      <c r="A42" s="411" t="s">
        <v>305</v>
      </c>
      <c r="B42" s="412">
        <v>9818</v>
      </c>
      <c r="C42" s="412">
        <v>29146</v>
      </c>
      <c r="D42" s="412">
        <v>50859</v>
      </c>
      <c r="E42" s="412">
        <v>120693</v>
      </c>
      <c r="F42" s="412">
        <v>139322</v>
      </c>
      <c r="G42" s="412">
        <v>155565</v>
      </c>
      <c r="H42" s="412">
        <v>177421</v>
      </c>
      <c r="I42" s="412">
        <v>178597</v>
      </c>
      <c r="J42" s="412">
        <v>179854</v>
      </c>
      <c r="K42" s="412">
        <v>181158</v>
      </c>
      <c r="L42" s="412">
        <v>182601</v>
      </c>
      <c r="M42" s="412">
        <v>210147</v>
      </c>
      <c r="N42" s="412">
        <v>245626</v>
      </c>
      <c r="O42" s="412">
        <v>286667</v>
      </c>
      <c r="P42" s="412">
        <v>318150</v>
      </c>
      <c r="Q42" s="412">
        <v>347548</v>
      </c>
      <c r="R42" s="412">
        <v>363158</v>
      </c>
      <c r="S42" s="412">
        <v>388204</v>
      </c>
      <c r="T42" s="412">
        <v>414907</v>
      </c>
      <c r="U42" s="412">
        <v>433610</v>
      </c>
      <c r="V42" s="130"/>
      <c r="W42" s="130"/>
      <c r="X42" s="130"/>
    </row>
    <row r="43" spans="1:24" ht="12.75">
      <c r="A43" s="411" t="s">
        <v>306</v>
      </c>
      <c r="B43" s="412">
        <v>1458</v>
      </c>
      <c r="C43" s="412">
        <v>4329</v>
      </c>
      <c r="D43" s="412">
        <v>7558</v>
      </c>
      <c r="E43" s="412">
        <v>17930</v>
      </c>
      <c r="F43" s="412">
        <v>20699</v>
      </c>
      <c r="G43" s="412">
        <v>23110</v>
      </c>
      <c r="H43" s="412">
        <v>13744</v>
      </c>
      <c r="I43" s="412">
        <v>13835</v>
      </c>
      <c r="J43" s="412">
        <v>13933</v>
      </c>
      <c r="K43" s="412">
        <v>14034</v>
      </c>
      <c r="L43" s="412">
        <v>14145</v>
      </c>
      <c r="M43" s="412">
        <v>16279</v>
      </c>
      <c r="N43" s="412">
        <v>19028</v>
      </c>
      <c r="O43" s="412">
        <v>22209</v>
      </c>
      <c r="P43" s="412">
        <v>24646</v>
      </c>
      <c r="Q43" s="412">
        <v>26923</v>
      </c>
      <c r="R43" s="412">
        <v>28133</v>
      </c>
      <c r="S43" s="412">
        <v>30073</v>
      </c>
      <c r="T43" s="412">
        <v>32345</v>
      </c>
      <c r="U43" s="412">
        <v>33591</v>
      </c>
      <c r="V43" s="130"/>
      <c r="W43" s="130"/>
      <c r="X43" s="130"/>
    </row>
    <row r="44" spans="1:24" ht="12.75">
      <c r="A44" s="411" t="s">
        <v>307</v>
      </c>
      <c r="B44" s="412">
        <v>1955</v>
      </c>
      <c r="C44" s="412">
        <v>5806</v>
      </c>
      <c r="D44" s="412">
        <v>10129</v>
      </c>
      <c r="E44" s="412">
        <v>24036</v>
      </c>
      <c r="F44" s="412">
        <v>27746</v>
      </c>
      <c r="G44" s="412">
        <v>30983</v>
      </c>
      <c r="H44" s="412">
        <v>35334</v>
      </c>
      <c r="I44" s="412">
        <v>35568</v>
      </c>
      <c r="J44" s="412">
        <v>35819</v>
      </c>
      <c r="K44" s="412">
        <v>36078</v>
      </c>
      <c r="L44" s="412">
        <v>36366</v>
      </c>
      <c r="M44" s="412">
        <v>41852</v>
      </c>
      <c r="N44" s="412">
        <v>48918</v>
      </c>
      <c r="O44" s="412">
        <v>57093</v>
      </c>
      <c r="P44" s="412">
        <v>63361</v>
      </c>
      <c r="Q44" s="412">
        <v>69216</v>
      </c>
      <c r="R44" s="412">
        <v>72325</v>
      </c>
      <c r="S44" s="412">
        <v>77313</v>
      </c>
      <c r="T44" s="412">
        <v>79682</v>
      </c>
      <c r="U44" s="412">
        <v>86356</v>
      </c>
      <c r="V44" s="130"/>
      <c r="W44" s="130"/>
      <c r="X44" s="130"/>
    </row>
    <row r="45" spans="1:24" ht="12.75">
      <c r="A45" s="411" t="s">
        <v>308</v>
      </c>
      <c r="B45" s="412">
        <v>4443</v>
      </c>
      <c r="C45" s="412">
        <v>13191</v>
      </c>
      <c r="D45" s="412">
        <v>23019</v>
      </c>
      <c r="E45" s="412">
        <v>54627</v>
      </c>
      <c r="F45" s="412">
        <v>63059</v>
      </c>
      <c r="G45" s="412">
        <v>70410</v>
      </c>
      <c r="H45" s="412">
        <v>80303</v>
      </c>
      <c r="I45" s="412">
        <v>80835</v>
      </c>
      <c r="J45" s="412">
        <v>81404</v>
      </c>
      <c r="K45" s="412">
        <v>81994</v>
      </c>
      <c r="L45" s="412">
        <v>82647</v>
      </c>
      <c r="M45" s="412">
        <v>95115</v>
      </c>
      <c r="N45" s="412">
        <v>111175</v>
      </c>
      <c r="O45" s="412">
        <v>129749</v>
      </c>
      <c r="P45" s="412">
        <v>143998</v>
      </c>
      <c r="Q45" s="412">
        <v>157304</v>
      </c>
      <c r="R45" s="412">
        <v>164369</v>
      </c>
      <c r="S45" s="412">
        <v>175706</v>
      </c>
      <c r="T45" s="412">
        <v>188246</v>
      </c>
      <c r="U45" s="412">
        <v>196257</v>
      </c>
      <c r="V45" s="130"/>
      <c r="W45" s="130"/>
      <c r="X45" s="130"/>
    </row>
    <row r="46" spans="1:24" ht="12.75">
      <c r="A46" s="411" t="s">
        <v>309</v>
      </c>
      <c r="B46" s="412">
        <v>1773</v>
      </c>
      <c r="C46" s="412">
        <v>5264</v>
      </c>
      <c r="D46" s="412">
        <v>9188</v>
      </c>
      <c r="E46" s="412">
        <v>21799</v>
      </c>
      <c r="F46" s="412">
        <v>25165</v>
      </c>
      <c r="G46" s="412">
        <v>28097</v>
      </c>
      <c r="H46" s="412">
        <v>32045</v>
      </c>
      <c r="I46" s="412">
        <v>32258</v>
      </c>
      <c r="J46" s="412">
        <v>32485</v>
      </c>
      <c r="K46" s="412">
        <v>32720</v>
      </c>
      <c r="L46" s="412">
        <v>32981</v>
      </c>
      <c r="M46" s="412">
        <v>37956</v>
      </c>
      <c r="N46" s="412">
        <v>44364</v>
      </c>
      <c r="O46" s="412">
        <v>51777</v>
      </c>
      <c r="P46" s="412">
        <v>57463</v>
      </c>
      <c r="Q46" s="412">
        <v>62773</v>
      </c>
      <c r="R46" s="412">
        <v>65593</v>
      </c>
      <c r="S46" s="412">
        <v>70117</v>
      </c>
      <c r="T46" s="412">
        <v>76154</v>
      </c>
      <c r="U46" s="412">
        <v>78318</v>
      </c>
      <c r="V46" s="130"/>
      <c r="W46" s="130"/>
      <c r="X46" s="130"/>
    </row>
    <row r="47" spans="1:24" ht="12.75">
      <c r="A47" s="411" t="s">
        <v>310</v>
      </c>
      <c r="B47" s="412">
        <v>1146</v>
      </c>
      <c r="C47" s="412">
        <v>3406</v>
      </c>
      <c r="D47" s="412">
        <v>5945</v>
      </c>
      <c r="E47" s="412">
        <v>14095</v>
      </c>
      <c r="F47" s="412">
        <v>16273</v>
      </c>
      <c r="G47" s="412">
        <v>18168</v>
      </c>
      <c r="H47" s="412">
        <v>20721</v>
      </c>
      <c r="I47" s="412">
        <v>20858</v>
      </c>
      <c r="J47" s="412">
        <v>21005</v>
      </c>
      <c r="K47" s="412">
        <v>21157</v>
      </c>
      <c r="L47" s="412">
        <v>21326</v>
      </c>
      <c r="M47" s="412">
        <v>24545</v>
      </c>
      <c r="N47" s="412">
        <v>28687</v>
      </c>
      <c r="O47" s="412">
        <v>33480</v>
      </c>
      <c r="P47" s="412">
        <v>37157</v>
      </c>
      <c r="Q47" s="412">
        <v>40590</v>
      </c>
      <c r="R47" s="412">
        <v>42413</v>
      </c>
      <c r="S47" s="412">
        <v>45339</v>
      </c>
      <c r="T47" s="412">
        <v>48819</v>
      </c>
      <c r="U47" s="412">
        <v>50642</v>
      </c>
      <c r="V47" s="130"/>
      <c r="W47" s="130"/>
      <c r="X47" s="130"/>
    </row>
    <row r="48" spans="1:24" ht="12.75">
      <c r="A48" s="411" t="s">
        <v>311</v>
      </c>
      <c r="B48" s="412">
        <v>2758</v>
      </c>
      <c r="C48" s="412">
        <v>8189</v>
      </c>
      <c r="D48" s="412">
        <v>14291</v>
      </c>
      <c r="E48" s="412">
        <v>33914</v>
      </c>
      <c r="F48" s="412">
        <v>39149</v>
      </c>
      <c r="G48" s="412">
        <v>43714</v>
      </c>
      <c r="H48" s="412">
        <v>49854</v>
      </c>
      <c r="I48" s="412">
        <v>50184</v>
      </c>
      <c r="J48" s="412">
        <v>50538</v>
      </c>
      <c r="K48" s="412">
        <v>50904</v>
      </c>
      <c r="L48" s="412">
        <v>51313</v>
      </c>
      <c r="M48" s="412">
        <v>59050</v>
      </c>
      <c r="N48" s="412">
        <v>69019</v>
      </c>
      <c r="O48" s="412">
        <v>80555</v>
      </c>
      <c r="P48" s="412">
        <v>89398</v>
      </c>
      <c r="Q48" s="412">
        <v>97659</v>
      </c>
      <c r="R48" s="412">
        <v>102045</v>
      </c>
      <c r="S48" s="412">
        <v>109083</v>
      </c>
      <c r="T48" s="412">
        <v>116883</v>
      </c>
      <c r="U48" s="412">
        <v>121842</v>
      </c>
      <c r="V48" s="130"/>
      <c r="W48" s="130"/>
      <c r="X48" s="130"/>
    </row>
    <row r="49" spans="1:24" ht="12.75">
      <c r="A49" s="411" t="s">
        <v>312</v>
      </c>
      <c r="B49" s="412">
        <v>12129</v>
      </c>
      <c r="C49" s="412">
        <v>36004</v>
      </c>
      <c r="D49" s="412">
        <v>62827</v>
      </c>
      <c r="E49" s="412">
        <v>149094</v>
      </c>
      <c r="F49" s="412">
        <v>153811</v>
      </c>
      <c r="G49" s="412">
        <v>171742</v>
      </c>
      <c r="H49" s="412">
        <v>195872</v>
      </c>
      <c r="I49" s="412">
        <v>197169</v>
      </c>
      <c r="J49" s="412">
        <v>198557</v>
      </c>
      <c r="K49" s="412">
        <v>199996</v>
      </c>
      <c r="L49" s="412">
        <v>201590</v>
      </c>
      <c r="M49" s="412">
        <v>232000</v>
      </c>
      <c r="N49" s="412">
        <v>271169</v>
      </c>
      <c r="O49" s="412">
        <v>316477</v>
      </c>
      <c r="P49" s="412">
        <v>351234</v>
      </c>
      <c r="Q49" s="412">
        <v>383689</v>
      </c>
      <c r="R49" s="412">
        <v>400923</v>
      </c>
      <c r="S49" s="412">
        <v>428574</v>
      </c>
      <c r="T49" s="412">
        <v>451542</v>
      </c>
      <c r="U49" s="412">
        <v>478701</v>
      </c>
      <c r="V49" s="130"/>
      <c r="W49" s="130"/>
      <c r="X49" s="130"/>
    </row>
    <row r="50" spans="1:24" ht="12.75">
      <c r="A50" s="411" t="s">
        <v>313</v>
      </c>
      <c r="B50" s="412">
        <v>2132</v>
      </c>
      <c r="C50" s="412">
        <v>6328</v>
      </c>
      <c r="D50" s="412">
        <v>11041</v>
      </c>
      <c r="E50" s="412">
        <v>26201</v>
      </c>
      <c r="F50" s="412">
        <v>30246</v>
      </c>
      <c r="G50" s="412">
        <v>33772</v>
      </c>
      <c r="H50" s="412">
        <v>38516</v>
      </c>
      <c r="I50" s="412">
        <v>38771</v>
      </c>
      <c r="J50" s="412">
        <v>39044</v>
      </c>
      <c r="K50" s="412">
        <v>39327</v>
      </c>
      <c r="L50" s="412">
        <v>39640</v>
      </c>
      <c r="M50" s="412">
        <v>45620</v>
      </c>
      <c r="N50" s="412">
        <v>53325</v>
      </c>
      <c r="O50" s="412">
        <v>62235</v>
      </c>
      <c r="P50" s="412">
        <v>69066</v>
      </c>
      <c r="Q50" s="412">
        <v>75448</v>
      </c>
      <c r="R50" s="412">
        <v>78837</v>
      </c>
      <c r="S50" s="412">
        <v>84275</v>
      </c>
      <c r="T50" s="412">
        <v>88877</v>
      </c>
      <c r="U50" s="412">
        <v>94132</v>
      </c>
      <c r="V50" s="130"/>
      <c r="W50" s="130"/>
      <c r="X50" s="130"/>
    </row>
    <row r="51" spans="1:24" ht="12.75">
      <c r="A51" s="411" t="s">
        <v>314</v>
      </c>
      <c r="B51" s="412">
        <v>2038</v>
      </c>
      <c r="C51" s="412">
        <v>6051</v>
      </c>
      <c r="D51" s="412">
        <v>10560</v>
      </c>
      <c r="E51" s="412">
        <v>25060</v>
      </c>
      <c r="F51" s="412">
        <v>28929</v>
      </c>
      <c r="G51" s="412">
        <v>32302</v>
      </c>
      <c r="H51" s="412">
        <v>36839</v>
      </c>
      <c r="I51" s="412">
        <v>37084</v>
      </c>
      <c r="J51" s="412">
        <v>37345</v>
      </c>
      <c r="K51" s="412">
        <v>37615</v>
      </c>
      <c r="L51" s="412">
        <v>37915</v>
      </c>
      <c r="M51" s="412">
        <v>43638</v>
      </c>
      <c r="N51" s="412">
        <v>51002</v>
      </c>
      <c r="O51" s="412">
        <v>59523</v>
      </c>
      <c r="P51" s="412">
        <v>66060</v>
      </c>
      <c r="Q51" s="412">
        <v>72165</v>
      </c>
      <c r="R51" s="412">
        <v>75406</v>
      </c>
      <c r="S51" s="412">
        <v>80607</v>
      </c>
      <c r="T51" s="412">
        <v>87091</v>
      </c>
      <c r="U51" s="412">
        <v>90035</v>
      </c>
      <c r="V51" s="130"/>
      <c r="W51" s="130"/>
      <c r="X51" s="130"/>
    </row>
    <row r="52" spans="1:24" ht="12.75">
      <c r="A52" s="411" t="s">
        <v>315</v>
      </c>
      <c r="B52" s="412">
        <v>6217</v>
      </c>
      <c r="C52" s="412">
        <v>18454</v>
      </c>
      <c r="D52" s="412">
        <v>32203</v>
      </c>
      <c r="E52" s="412">
        <v>76420</v>
      </c>
      <c r="F52" s="412">
        <v>88215</v>
      </c>
      <c r="G52" s="412">
        <v>98499</v>
      </c>
      <c r="H52" s="412">
        <v>112339</v>
      </c>
      <c r="I52" s="412">
        <v>113083</v>
      </c>
      <c r="J52" s="412">
        <v>113879</v>
      </c>
      <c r="K52" s="412">
        <v>114704</v>
      </c>
      <c r="L52" s="412">
        <v>115618</v>
      </c>
      <c r="M52" s="412">
        <v>133060</v>
      </c>
      <c r="N52" s="412">
        <v>155524</v>
      </c>
      <c r="O52" s="412">
        <v>181510</v>
      </c>
      <c r="P52" s="412">
        <v>201444</v>
      </c>
      <c r="Q52" s="412">
        <v>220058</v>
      </c>
      <c r="R52" s="412">
        <v>229942</v>
      </c>
      <c r="S52" s="412">
        <v>245801</v>
      </c>
      <c r="T52" s="412">
        <v>261613</v>
      </c>
      <c r="U52" s="412">
        <v>274551</v>
      </c>
      <c r="V52" s="130"/>
      <c r="W52" s="130"/>
      <c r="X52" s="130"/>
    </row>
    <row r="53" spans="1:24" ht="12.75">
      <c r="A53" s="411" t="s">
        <v>316</v>
      </c>
      <c r="B53" s="412">
        <v>2455</v>
      </c>
      <c r="C53" s="412">
        <v>7288</v>
      </c>
      <c r="D53" s="412">
        <v>12718</v>
      </c>
      <c r="E53" s="412">
        <v>30182</v>
      </c>
      <c r="F53" s="412">
        <v>34841</v>
      </c>
      <c r="G53" s="412">
        <v>38903</v>
      </c>
      <c r="H53" s="412">
        <v>44368</v>
      </c>
      <c r="I53" s="412">
        <v>44662</v>
      </c>
      <c r="J53" s="412">
        <v>44977</v>
      </c>
      <c r="K53" s="412">
        <v>45303</v>
      </c>
      <c r="L53" s="412">
        <v>45664</v>
      </c>
      <c r="M53" s="412">
        <v>52552</v>
      </c>
      <c r="N53" s="412">
        <v>61428</v>
      </c>
      <c r="O53" s="412">
        <v>71688</v>
      </c>
      <c r="P53" s="412">
        <v>79561</v>
      </c>
      <c r="Q53" s="412">
        <v>86913</v>
      </c>
      <c r="R53" s="412">
        <v>90816</v>
      </c>
      <c r="S53" s="412">
        <v>97080</v>
      </c>
      <c r="T53" s="412">
        <v>102198</v>
      </c>
      <c r="U53" s="412">
        <v>108435</v>
      </c>
      <c r="V53" s="130"/>
      <c r="W53" s="130"/>
      <c r="X53" s="130"/>
    </row>
    <row r="54" spans="1:24" ht="12.75">
      <c r="A54" s="411" t="s">
        <v>317</v>
      </c>
      <c r="B54" s="412">
        <v>1229</v>
      </c>
      <c r="C54" s="412">
        <v>3649</v>
      </c>
      <c r="D54" s="412">
        <v>6367</v>
      </c>
      <c r="E54" s="412">
        <v>15111</v>
      </c>
      <c r="F54" s="412">
        <v>17443</v>
      </c>
      <c r="G54" s="412">
        <v>19477</v>
      </c>
      <c r="H54" s="412">
        <v>22214</v>
      </c>
      <c r="I54" s="412">
        <v>22364</v>
      </c>
      <c r="J54" s="412">
        <v>22518</v>
      </c>
      <c r="K54" s="412">
        <v>22681</v>
      </c>
      <c r="L54" s="412">
        <v>22862</v>
      </c>
      <c r="M54" s="412">
        <v>26315</v>
      </c>
      <c r="N54" s="412">
        <v>30753</v>
      </c>
      <c r="O54" s="412">
        <v>35892</v>
      </c>
      <c r="P54" s="412">
        <v>39833</v>
      </c>
      <c r="Q54" s="412">
        <v>43514</v>
      </c>
      <c r="R54" s="412">
        <v>45469</v>
      </c>
      <c r="S54" s="412">
        <v>48605</v>
      </c>
      <c r="T54" s="412">
        <v>51891</v>
      </c>
      <c r="U54" s="412">
        <v>54290</v>
      </c>
      <c r="V54" s="130"/>
      <c r="W54" s="130"/>
      <c r="X54" s="130"/>
    </row>
    <row r="55" spans="1:24" ht="12.75">
      <c r="A55" s="411" t="s">
        <v>318</v>
      </c>
      <c r="B55" s="412">
        <v>3994</v>
      </c>
      <c r="C55" s="412">
        <v>11857</v>
      </c>
      <c r="D55" s="412">
        <v>20691</v>
      </c>
      <c r="E55" s="412">
        <v>49101</v>
      </c>
      <c r="F55" s="412">
        <v>56680</v>
      </c>
      <c r="G55" s="412">
        <v>63288</v>
      </c>
      <c r="H55" s="412">
        <v>72180</v>
      </c>
      <c r="I55" s="412">
        <v>72658</v>
      </c>
      <c r="J55" s="412">
        <v>73169</v>
      </c>
      <c r="K55" s="412">
        <v>73700</v>
      </c>
      <c r="L55" s="412">
        <v>74287</v>
      </c>
      <c r="M55" s="412">
        <v>85494</v>
      </c>
      <c r="N55" s="412">
        <v>99928</v>
      </c>
      <c r="O55" s="412">
        <v>116624</v>
      </c>
      <c r="P55" s="412">
        <v>129432</v>
      </c>
      <c r="Q55" s="412">
        <v>141392</v>
      </c>
      <c r="R55" s="412">
        <v>147743</v>
      </c>
      <c r="S55" s="412">
        <v>157932</v>
      </c>
      <c r="T55" s="412">
        <v>166895</v>
      </c>
      <c r="U55" s="412">
        <v>176405</v>
      </c>
      <c r="V55" s="130"/>
      <c r="W55" s="130"/>
      <c r="X55" s="130"/>
    </row>
    <row r="56" spans="1:24" ht="12.75">
      <c r="A56" s="411" t="s">
        <v>319</v>
      </c>
      <c r="B56" s="412">
        <v>479</v>
      </c>
      <c r="C56" s="412">
        <v>1421</v>
      </c>
      <c r="D56" s="412">
        <v>2480</v>
      </c>
      <c r="E56" s="412">
        <v>5885</v>
      </c>
      <c r="F56" s="412">
        <v>6796</v>
      </c>
      <c r="G56" s="412">
        <v>7586</v>
      </c>
      <c r="H56" s="412">
        <v>8652</v>
      </c>
      <c r="I56" s="412">
        <v>8709</v>
      </c>
      <c r="J56" s="412">
        <v>8771</v>
      </c>
      <c r="K56" s="412">
        <v>8834</v>
      </c>
      <c r="L56" s="412">
        <v>8904</v>
      </c>
      <c r="M56" s="412">
        <v>10248</v>
      </c>
      <c r="N56" s="412">
        <v>11978</v>
      </c>
      <c r="O56" s="412">
        <v>13980</v>
      </c>
      <c r="P56" s="412">
        <v>15515</v>
      </c>
      <c r="Q56" s="412">
        <v>16948</v>
      </c>
      <c r="R56" s="412">
        <v>17710</v>
      </c>
      <c r="S56" s="412">
        <v>18931</v>
      </c>
      <c r="T56" s="412">
        <v>20192</v>
      </c>
      <c r="U56" s="412">
        <v>21146</v>
      </c>
      <c r="V56" s="130"/>
      <c r="W56" s="130"/>
      <c r="X56" s="130"/>
    </row>
    <row r="57" spans="1:24" ht="12.75">
      <c r="A57" s="411" t="s">
        <v>320</v>
      </c>
      <c r="B57" s="412">
        <v>1732</v>
      </c>
      <c r="C57" s="412">
        <v>5141</v>
      </c>
      <c r="D57" s="412">
        <v>8972</v>
      </c>
      <c r="E57" s="412">
        <v>21292</v>
      </c>
      <c r="F57" s="412">
        <v>24579</v>
      </c>
      <c r="G57" s="412">
        <v>27444</v>
      </c>
      <c r="H57" s="412">
        <v>31300</v>
      </c>
      <c r="I57" s="412">
        <v>31507</v>
      </c>
      <c r="J57" s="412">
        <v>31729</v>
      </c>
      <c r="K57" s="412">
        <v>31959</v>
      </c>
      <c r="L57" s="412">
        <v>32214</v>
      </c>
      <c r="M57" s="412">
        <v>37074</v>
      </c>
      <c r="N57" s="412">
        <v>43333</v>
      </c>
      <c r="O57" s="412">
        <v>50573</v>
      </c>
      <c r="P57" s="412">
        <v>56127</v>
      </c>
      <c r="Q57" s="412">
        <v>61314</v>
      </c>
      <c r="R57" s="412">
        <v>64068</v>
      </c>
      <c r="S57" s="412">
        <v>68486</v>
      </c>
      <c r="T57" s="412">
        <v>73972</v>
      </c>
      <c r="U57" s="412">
        <v>76497</v>
      </c>
      <c r="V57" s="130"/>
      <c r="W57" s="130"/>
      <c r="X57" s="130"/>
    </row>
    <row r="58" spans="1:24" ht="12.75">
      <c r="A58" s="411" t="s">
        <v>321</v>
      </c>
      <c r="B58" s="412">
        <v>3485</v>
      </c>
      <c r="C58" s="412">
        <v>10346</v>
      </c>
      <c r="D58" s="412">
        <v>18053</v>
      </c>
      <c r="E58" s="412">
        <v>42842</v>
      </c>
      <c r="F58" s="412">
        <v>22539</v>
      </c>
      <c r="G58" s="412">
        <v>25166</v>
      </c>
      <c r="H58" s="412">
        <v>28702</v>
      </c>
      <c r="I58" s="412">
        <v>28894</v>
      </c>
      <c r="J58" s="412">
        <v>29096</v>
      </c>
      <c r="K58" s="412">
        <v>29307</v>
      </c>
      <c r="L58" s="412">
        <v>29545</v>
      </c>
      <c r="M58" s="412">
        <v>33996</v>
      </c>
      <c r="N58" s="412">
        <v>39736</v>
      </c>
      <c r="O58" s="412">
        <v>46376</v>
      </c>
      <c r="P58" s="412">
        <v>51469</v>
      </c>
      <c r="Q58" s="412">
        <v>56225</v>
      </c>
      <c r="R58" s="412">
        <v>58750</v>
      </c>
      <c r="S58" s="412">
        <v>62802</v>
      </c>
      <c r="T58" s="412">
        <v>67370</v>
      </c>
      <c r="U58" s="412">
        <v>70148</v>
      </c>
      <c r="V58" s="130"/>
      <c r="W58" s="130"/>
      <c r="X58" s="130"/>
    </row>
    <row r="59" spans="1:24" ht="12.75">
      <c r="A59" s="411" t="s">
        <v>322</v>
      </c>
      <c r="B59" s="412">
        <v>3214</v>
      </c>
      <c r="C59" s="412">
        <v>9540</v>
      </c>
      <c r="D59" s="412">
        <v>16648</v>
      </c>
      <c r="E59" s="412">
        <v>39508</v>
      </c>
      <c r="F59" s="412">
        <v>45608</v>
      </c>
      <c r="G59" s="412">
        <v>50923</v>
      </c>
      <c r="H59" s="412">
        <v>58078</v>
      </c>
      <c r="I59" s="412">
        <v>58465</v>
      </c>
      <c r="J59" s="412">
        <v>58874</v>
      </c>
      <c r="K59" s="412">
        <v>59301</v>
      </c>
      <c r="L59" s="412">
        <v>59774</v>
      </c>
      <c r="M59" s="412">
        <v>68791</v>
      </c>
      <c r="N59" s="412">
        <v>80405</v>
      </c>
      <c r="O59" s="412">
        <v>93839</v>
      </c>
      <c r="P59" s="412">
        <v>104145</v>
      </c>
      <c r="Q59" s="412">
        <v>113768</v>
      </c>
      <c r="R59" s="412">
        <v>118878</v>
      </c>
      <c r="S59" s="412">
        <v>127077</v>
      </c>
      <c r="T59" s="412">
        <v>134763</v>
      </c>
      <c r="U59" s="412">
        <v>141941</v>
      </c>
      <c r="V59" s="130"/>
      <c r="W59" s="130"/>
      <c r="X59" s="130"/>
    </row>
    <row r="60" spans="1:24" ht="12.75">
      <c r="A60" s="411" t="s">
        <v>323</v>
      </c>
      <c r="B60" s="412">
        <v>1507</v>
      </c>
      <c r="C60" s="412">
        <v>4473</v>
      </c>
      <c r="D60" s="412">
        <v>7806</v>
      </c>
      <c r="E60" s="412">
        <v>18526</v>
      </c>
      <c r="F60" s="412">
        <v>21388</v>
      </c>
      <c r="G60" s="412">
        <v>23879</v>
      </c>
      <c r="H60" s="412">
        <v>27234</v>
      </c>
      <c r="I60" s="412">
        <v>27416</v>
      </c>
      <c r="J60" s="412">
        <v>27607</v>
      </c>
      <c r="K60" s="412">
        <v>27807</v>
      </c>
      <c r="L60" s="412">
        <v>28029</v>
      </c>
      <c r="M60" s="412">
        <v>32257</v>
      </c>
      <c r="N60" s="412">
        <v>37705</v>
      </c>
      <c r="O60" s="412">
        <v>44003</v>
      </c>
      <c r="P60" s="412">
        <v>48835</v>
      </c>
      <c r="Q60" s="412">
        <v>53348</v>
      </c>
      <c r="R60" s="412">
        <v>55744</v>
      </c>
      <c r="S60" s="412">
        <v>59589</v>
      </c>
      <c r="T60" s="412">
        <v>61230</v>
      </c>
      <c r="U60" s="412">
        <v>66559</v>
      </c>
      <c r="V60" s="130"/>
      <c r="W60" s="130"/>
      <c r="X60" s="130"/>
    </row>
    <row r="61" spans="1:24" ht="12.75">
      <c r="A61" s="411" t="s">
        <v>324</v>
      </c>
      <c r="B61" s="412">
        <v>3789</v>
      </c>
      <c r="C61" s="412">
        <v>11249</v>
      </c>
      <c r="D61" s="412">
        <v>19630</v>
      </c>
      <c r="E61" s="412">
        <v>46583</v>
      </c>
      <c r="F61" s="412">
        <v>53774</v>
      </c>
      <c r="G61" s="412">
        <v>60043</v>
      </c>
      <c r="H61" s="412">
        <v>68479</v>
      </c>
      <c r="I61" s="412">
        <v>68935</v>
      </c>
      <c r="J61" s="412">
        <v>69418</v>
      </c>
      <c r="K61" s="412">
        <v>69921</v>
      </c>
      <c r="L61" s="412">
        <v>70478</v>
      </c>
      <c r="M61" s="412">
        <v>81110</v>
      </c>
      <c r="N61" s="412">
        <v>94804</v>
      </c>
      <c r="O61" s="412">
        <v>110644</v>
      </c>
      <c r="P61" s="412">
        <v>122796</v>
      </c>
      <c r="Q61" s="412">
        <v>134142</v>
      </c>
      <c r="R61" s="412">
        <v>140167</v>
      </c>
      <c r="S61" s="412">
        <v>149835</v>
      </c>
      <c r="T61" s="412">
        <v>158423</v>
      </c>
      <c r="U61" s="412">
        <v>167360</v>
      </c>
      <c r="V61" s="130"/>
      <c r="W61" s="130"/>
      <c r="X61" s="130"/>
    </row>
    <row r="62" spans="1:24" ht="12.75">
      <c r="A62" s="411" t="s">
        <v>325</v>
      </c>
      <c r="B62" s="412">
        <v>6108</v>
      </c>
      <c r="C62" s="412">
        <v>18132</v>
      </c>
      <c r="D62" s="412">
        <v>31641</v>
      </c>
      <c r="E62" s="412">
        <v>75086</v>
      </c>
      <c r="F62" s="412">
        <v>86675</v>
      </c>
      <c r="G62" s="412">
        <v>96780</v>
      </c>
      <c r="H62" s="412">
        <v>110377</v>
      </c>
      <c r="I62" s="412">
        <v>111109</v>
      </c>
      <c r="J62" s="412">
        <v>111891</v>
      </c>
      <c r="K62" s="412">
        <v>112702</v>
      </c>
      <c r="L62" s="412">
        <v>113600</v>
      </c>
      <c r="M62" s="412">
        <v>130737</v>
      </c>
      <c r="N62" s="412">
        <v>152809</v>
      </c>
      <c r="O62" s="412">
        <v>178341</v>
      </c>
      <c r="P62" s="412">
        <v>197928</v>
      </c>
      <c r="Q62" s="412">
        <v>216217</v>
      </c>
      <c r="R62" s="412">
        <v>225928</v>
      </c>
      <c r="S62" s="412">
        <v>241510</v>
      </c>
      <c r="T62" s="412">
        <v>256174</v>
      </c>
      <c r="U62" s="412">
        <v>269758</v>
      </c>
      <c r="V62" s="130"/>
      <c r="W62" s="130"/>
      <c r="X62" s="130"/>
    </row>
    <row r="63" spans="1:24" ht="12.75">
      <c r="A63" s="411" t="s">
        <v>326</v>
      </c>
      <c r="B63" s="412">
        <v>1682</v>
      </c>
      <c r="C63" s="412">
        <v>4995</v>
      </c>
      <c r="D63" s="412">
        <v>8717</v>
      </c>
      <c r="E63" s="412">
        <v>20686</v>
      </c>
      <c r="F63" s="412">
        <v>6368</v>
      </c>
      <c r="G63" s="412">
        <v>7111</v>
      </c>
      <c r="H63" s="412">
        <v>8110</v>
      </c>
      <c r="I63" s="412">
        <v>8166</v>
      </c>
      <c r="J63" s="412">
        <v>8223</v>
      </c>
      <c r="K63" s="412">
        <v>8281</v>
      </c>
      <c r="L63" s="412">
        <v>8349</v>
      </c>
      <c r="M63" s="412">
        <v>9606</v>
      </c>
      <c r="N63" s="412">
        <v>11228</v>
      </c>
      <c r="O63" s="412">
        <v>13104</v>
      </c>
      <c r="P63" s="412">
        <v>14543</v>
      </c>
      <c r="Q63" s="412">
        <v>15887</v>
      </c>
      <c r="R63" s="412">
        <v>16604</v>
      </c>
      <c r="S63" s="412">
        <v>17746</v>
      </c>
      <c r="T63" s="412">
        <v>19693</v>
      </c>
      <c r="U63" s="412">
        <v>19822</v>
      </c>
      <c r="V63" s="130"/>
      <c r="W63" s="130"/>
      <c r="X63" s="130"/>
    </row>
    <row r="64" spans="1:24" ht="12.75">
      <c r="A64" s="411" t="s">
        <v>327</v>
      </c>
      <c r="B64" s="412">
        <v>1141</v>
      </c>
      <c r="C64" s="412">
        <v>3387</v>
      </c>
      <c r="D64" s="412">
        <v>5911</v>
      </c>
      <c r="E64" s="412">
        <v>14028</v>
      </c>
      <c r="F64" s="412">
        <v>16193</v>
      </c>
      <c r="G64" s="412">
        <v>18081</v>
      </c>
      <c r="H64" s="412">
        <v>20621</v>
      </c>
      <c r="I64" s="412">
        <v>20759</v>
      </c>
      <c r="J64" s="412">
        <v>20906</v>
      </c>
      <c r="K64" s="412">
        <v>21055</v>
      </c>
      <c r="L64" s="412">
        <v>21226</v>
      </c>
      <c r="M64" s="412">
        <v>24425</v>
      </c>
      <c r="N64" s="412">
        <v>28548</v>
      </c>
      <c r="O64" s="412">
        <v>33319</v>
      </c>
      <c r="P64" s="412">
        <v>36978</v>
      </c>
      <c r="Q64" s="412">
        <v>40395</v>
      </c>
      <c r="R64" s="412">
        <v>42209</v>
      </c>
      <c r="S64" s="412">
        <v>45120</v>
      </c>
      <c r="T64" s="412">
        <v>46752</v>
      </c>
      <c r="U64" s="412">
        <v>50398</v>
      </c>
      <c r="V64" s="130"/>
      <c r="W64" s="130"/>
      <c r="X64" s="130"/>
    </row>
    <row r="65" spans="1:24" ht="12.75">
      <c r="A65" s="411" t="s">
        <v>328</v>
      </c>
      <c r="B65" s="412">
        <v>2915</v>
      </c>
      <c r="C65" s="412">
        <v>8653</v>
      </c>
      <c r="D65" s="412">
        <v>15100</v>
      </c>
      <c r="E65" s="412">
        <v>35833</v>
      </c>
      <c r="F65" s="412">
        <v>41365</v>
      </c>
      <c r="G65" s="412">
        <v>46187</v>
      </c>
      <c r="H65" s="412">
        <v>52676</v>
      </c>
      <c r="I65" s="412">
        <v>53025</v>
      </c>
      <c r="J65" s="412">
        <v>53398</v>
      </c>
      <c r="K65" s="412">
        <v>53785</v>
      </c>
      <c r="L65" s="412">
        <v>54214</v>
      </c>
      <c r="M65" s="412">
        <v>62392</v>
      </c>
      <c r="N65" s="412">
        <v>72926</v>
      </c>
      <c r="O65" s="412">
        <v>85111</v>
      </c>
      <c r="P65" s="412">
        <v>94458</v>
      </c>
      <c r="Q65" s="412">
        <v>103187</v>
      </c>
      <c r="R65" s="412">
        <v>107821</v>
      </c>
      <c r="S65" s="412">
        <v>115258</v>
      </c>
      <c r="T65" s="412">
        <v>119901</v>
      </c>
      <c r="U65" s="412">
        <v>128739</v>
      </c>
      <c r="V65" s="130"/>
      <c r="W65" s="130"/>
      <c r="X65" s="130"/>
    </row>
    <row r="66" spans="1:24" ht="12.75">
      <c r="A66" s="411" t="s">
        <v>329</v>
      </c>
      <c r="B66" s="412">
        <v>2667</v>
      </c>
      <c r="C66" s="412">
        <v>7917</v>
      </c>
      <c r="D66" s="412">
        <v>13815</v>
      </c>
      <c r="E66" s="412">
        <v>32786</v>
      </c>
      <c r="F66" s="412">
        <v>37846</v>
      </c>
      <c r="G66" s="412">
        <v>42258</v>
      </c>
      <c r="H66" s="412">
        <v>48196</v>
      </c>
      <c r="I66" s="412">
        <v>48517</v>
      </c>
      <c r="J66" s="412">
        <v>48858</v>
      </c>
      <c r="K66" s="412">
        <v>49211</v>
      </c>
      <c r="L66" s="412">
        <v>49603</v>
      </c>
      <c r="M66" s="412">
        <v>57086</v>
      </c>
      <c r="N66" s="412">
        <v>66723</v>
      </c>
      <c r="O66" s="412">
        <v>77872</v>
      </c>
      <c r="P66" s="412">
        <v>86424</v>
      </c>
      <c r="Q66" s="412">
        <v>94410</v>
      </c>
      <c r="R66" s="412">
        <v>98653</v>
      </c>
      <c r="S66" s="412">
        <v>105454</v>
      </c>
      <c r="T66" s="412">
        <v>112283</v>
      </c>
      <c r="U66" s="412">
        <v>117789</v>
      </c>
      <c r="V66" s="130"/>
      <c r="W66" s="130"/>
      <c r="X66" s="130"/>
    </row>
    <row r="67" spans="1:24" ht="12.75">
      <c r="A67" s="411" t="s">
        <v>330</v>
      </c>
      <c r="B67" s="412">
        <v>2920</v>
      </c>
      <c r="C67" s="412">
        <v>8669</v>
      </c>
      <c r="D67" s="412">
        <v>15128</v>
      </c>
      <c r="E67" s="412">
        <v>35900</v>
      </c>
      <c r="F67" s="412">
        <v>41441</v>
      </c>
      <c r="G67" s="412">
        <v>46273</v>
      </c>
      <c r="H67" s="412">
        <v>52774</v>
      </c>
      <c r="I67" s="412">
        <v>53126</v>
      </c>
      <c r="J67" s="412">
        <v>53498</v>
      </c>
      <c r="K67" s="412">
        <v>53885</v>
      </c>
      <c r="L67" s="412">
        <v>54318</v>
      </c>
      <c r="M67" s="412">
        <v>62508</v>
      </c>
      <c r="N67" s="412">
        <v>73062</v>
      </c>
      <c r="O67" s="412">
        <v>85269</v>
      </c>
      <c r="P67" s="412">
        <v>94634</v>
      </c>
      <c r="Q67" s="412">
        <v>103378</v>
      </c>
      <c r="R67" s="412">
        <v>108024</v>
      </c>
      <c r="S67" s="412">
        <v>115472</v>
      </c>
      <c r="T67" s="412">
        <v>122831</v>
      </c>
      <c r="U67" s="412">
        <v>128978</v>
      </c>
      <c r="V67" s="130"/>
      <c r="W67" s="130"/>
      <c r="X67" s="130"/>
    </row>
    <row r="68" spans="1:24" ht="12.75">
      <c r="A68" s="411" t="s">
        <v>331</v>
      </c>
      <c r="B68" s="412">
        <v>3643</v>
      </c>
      <c r="C68" s="412">
        <v>10816</v>
      </c>
      <c r="D68" s="412">
        <v>18873</v>
      </c>
      <c r="E68" s="412">
        <v>44788</v>
      </c>
      <c r="F68" s="412">
        <v>51702</v>
      </c>
      <c r="G68" s="412">
        <v>57729</v>
      </c>
      <c r="H68" s="412">
        <v>65840</v>
      </c>
      <c r="I68" s="412">
        <v>66277</v>
      </c>
      <c r="J68" s="412">
        <v>66745</v>
      </c>
      <c r="K68" s="412">
        <v>67227</v>
      </c>
      <c r="L68" s="412">
        <v>67762</v>
      </c>
      <c r="M68" s="412">
        <v>77984</v>
      </c>
      <c r="N68" s="412">
        <v>91151</v>
      </c>
      <c r="O68" s="412">
        <v>106381</v>
      </c>
      <c r="P68" s="412">
        <v>118064</v>
      </c>
      <c r="Q68" s="412">
        <v>128973</v>
      </c>
      <c r="R68" s="412">
        <v>134768</v>
      </c>
      <c r="S68" s="412">
        <v>144061</v>
      </c>
      <c r="T68" s="412">
        <v>156569</v>
      </c>
      <c r="U68" s="412">
        <v>160911</v>
      </c>
      <c r="V68" s="130"/>
      <c r="W68" s="130"/>
      <c r="X68" s="130"/>
    </row>
    <row r="69" spans="1:24" ht="12.75">
      <c r="A69" s="411" t="s">
        <v>332</v>
      </c>
      <c r="B69" s="412">
        <v>236</v>
      </c>
      <c r="C69" s="412">
        <v>703</v>
      </c>
      <c r="D69" s="412">
        <v>1227</v>
      </c>
      <c r="E69" s="412">
        <v>2912</v>
      </c>
      <c r="F69" s="412">
        <v>3364</v>
      </c>
      <c r="G69" s="412">
        <v>3753</v>
      </c>
      <c r="H69" s="412">
        <v>4280</v>
      </c>
      <c r="I69" s="412">
        <v>4309</v>
      </c>
      <c r="J69" s="412">
        <v>4339</v>
      </c>
      <c r="K69" s="412">
        <v>4374</v>
      </c>
      <c r="L69" s="412">
        <v>4408</v>
      </c>
      <c r="M69" s="412">
        <v>5076</v>
      </c>
      <c r="N69" s="412">
        <v>5926</v>
      </c>
      <c r="O69" s="412">
        <v>6916</v>
      </c>
      <c r="P69" s="412">
        <v>7676</v>
      </c>
      <c r="Q69" s="412">
        <v>8385</v>
      </c>
      <c r="R69" s="412">
        <v>8762</v>
      </c>
      <c r="S69" s="412">
        <v>9366</v>
      </c>
      <c r="T69" s="412">
        <v>9700</v>
      </c>
      <c r="U69" s="412">
        <v>10462</v>
      </c>
      <c r="V69" s="130"/>
      <c r="W69" s="130"/>
      <c r="X69" s="130"/>
    </row>
    <row r="70" spans="1:24" ht="12.75">
      <c r="A70" s="411" t="s">
        <v>333</v>
      </c>
      <c r="B70" s="412">
        <v>2145</v>
      </c>
      <c r="C70" s="412">
        <v>6367</v>
      </c>
      <c r="D70" s="412">
        <v>11111</v>
      </c>
      <c r="E70" s="412">
        <v>26369</v>
      </c>
      <c r="F70" s="412">
        <v>30439</v>
      </c>
      <c r="G70" s="412">
        <v>33987</v>
      </c>
      <c r="H70" s="412">
        <v>38763</v>
      </c>
      <c r="I70" s="412">
        <v>39020</v>
      </c>
      <c r="J70" s="412">
        <v>39296</v>
      </c>
      <c r="K70" s="412">
        <v>39579</v>
      </c>
      <c r="L70" s="412">
        <v>39894</v>
      </c>
      <c r="M70" s="412">
        <v>45913</v>
      </c>
      <c r="N70" s="412">
        <v>53664</v>
      </c>
      <c r="O70" s="412">
        <v>62631</v>
      </c>
      <c r="P70" s="412">
        <v>69509</v>
      </c>
      <c r="Q70" s="412">
        <v>75934</v>
      </c>
      <c r="R70" s="412">
        <v>79344</v>
      </c>
      <c r="S70" s="412">
        <v>84816</v>
      </c>
      <c r="T70" s="412">
        <v>86452</v>
      </c>
      <c r="U70" s="412">
        <v>94735</v>
      </c>
      <c r="V70" s="130"/>
      <c r="W70" s="130"/>
      <c r="X70" s="130"/>
    </row>
    <row r="71" spans="1:24" ht="12.75">
      <c r="A71" s="411" t="s">
        <v>334</v>
      </c>
      <c r="B71" s="412">
        <v>2165</v>
      </c>
      <c r="C71" s="412">
        <v>6429</v>
      </c>
      <c r="D71" s="412">
        <v>11220</v>
      </c>
      <c r="E71" s="412">
        <v>26625</v>
      </c>
      <c r="F71" s="412">
        <v>30735</v>
      </c>
      <c r="G71" s="412">
        <v>34318</v>
      </c>
      <c r="H71" s="412">
        <v>39140</v>
      </c>
      <c r="I71" s="412">
        <v>39399</v>
      </c>
      <c r="J71" s="412">
        <v>39677</v>
      </c>
      <c r="K71" s="412">
        <v>39968</v>
      </c>
      <c r="L71" s="412">
        <v>40286</v>
      </c>
      <c r="M71" s="412">
        <v>46359</v>
      </c>
      <c r="N71" s="412">
        <v>54186</v>
      </c>
      <c r="O71" s="412">
        <v>63240</v>
      </c>
      <c r="P71" s="412">
        <v>70185</v>
      </c>
      <c r="Q71" s="412">
        <v>76673</v>
      </c>
      <c r="R71" s="412">
        <v>80116</v>
      </c>
      <c r="S71" s="412">
        <v>85642</v>
      </c>
      <c r="T71" s="412">
        <v>93861</v>
      </c>
      <c r="U71" s="412">
        <v>95657</v>
      </c>
      <c r="V71" s="130"/>
      <c r="W71" s="130"/>
      <c r="X71" s="130"/>
    </row>
    <row r="72" spans="1:24" ht="12.75">
      <c r="A72" s="411" t="s">
        <v>335</v>
      </c>
      <c r="B72" s="412">
        <v>1065</v>
      </c>
      <c r="C72" s="412">
        <v>3161</v>
      </c>
      <c r="D72" s="412">
        <v>5517</v>
      </c>
      <c r="E72" s="412">
        <v>13092</v>
      </c>
      <c r="F72" s="412">
        <v>15113</v>
      </c>
      <c r="G72" s="412">
        <v>16875</v>
      </c>
      <c r="H72" s="412">
        <v>19246</v>
      </c>
      <c r="I72" s="412">
        <v>19375</v>
      </c>
      <c r="J72" s="412">
        <v>19513</v>
      </c>
      <c r="K72" s="412">
        <v>19655</v>
      </c>
      <c r="L72" s="412">
        <v>19808</v>
      </c>
      <c r="M72" s="412">
        <v>22796</v>
      </c>
      <c r="N72" s="412">
        <v>26645</v>
      </c>
      <c r="O72" s="412">
        <v>31097</v>
      </c>
      <c r="P72" s="412">
        <v>34512</v>
      </c>
      <c r="Q72" s="412">
        <v>37705</v>
      </c>
      <c r="R72" s="412">
        <v>39396</v>
      </c>
      <c r="S72" s="412">
        <v>42113</v>
      </c>
      <c r="T72" s="412">
        <v>47101</v>
      </c>
      <c r="U72" s="412">
        <v>47037</v>
      </c>
      <c r="V72" s="130"/>
      <c r="W72" s="130"/>
      <c r="X72" s="130"/>
    </row>
    <row r="73" spans="1:24" ht="12.75">
      <c r="A73" s="411" t="s">
        <v>336</v>
      </c>
      <c r="B73" s="412">
        <v>2158</v>
      </c>
      <c r="C73" s="412">
        <v>6408</v>
      </c>
      <c r="D73" s="412">
        <v>11182</v>
      </c>
      <c r="E73" s="412">
        <v>26537</v>
      </c>
      <c r="F73" s="412">
        <v>30633</v>
      </c>
      <c r="G73" s="412">
        <v>34205</v>
      </c>
      <c r="H73" s="412">
        <v>39011</v>
      </c>
      <c r="I73" s="412">
        <v>39269</v>
      </c>
      <c r="J73" s="412">
        <v>39547</v>
      </c>
      <c r="K73" s="412">
        <v>39836</v>
      </c>
      <c r="L73" s="412">
        <v>40149</v>
      </c>
      <c r="M73" s="412">
        <v>46206</v>
      </c>
      <c r="N73" s="412">
        <v>54007</v>
      </c>
      <c r="O73" s="412">
        <v>63031</v>
      </c>
      <c r="P73" s="412">
        <v>69954</v>
      </c>
      <c r="Q73" s="412">
        <v>76418</v>
      </c>
      <c r="R73" s="412">
        <v>79852</v>
      </c>
      <c r="S73" s="412">
        <v>85359</v>
      </c>
      <c r="T73" s="412">
        <v>91035</v>
      </c>
      <c r="U73" s="412">
        <v>95341</v>
      </c>
      <c r="V73" s="130"/>
      <c r="W73" s="130"/>
      <c r="X73" s="130"/>
    </row>
    <row r="74" spans="1:24" ht="12.75">
      <c r="A74" s="411" t="s">
        <v>337</v>
      </c>
      <c r="B74" s="412">
        <v>2364</v>
      </c>
      <c r="C74" s="412">
        <v>7019</v>
      </c>
      <c r="D74" s="412">
        <v>12249</v>
      </c>
      <c r="E74" s="412">
        <v>29067</v>
      </c>
      <c r="F74" s="412">
        <v>33554</v>
      </c>
      <c r="G74" s="412">
        <v>37466</v>
      </c>
      <c r="H74" s="412">
        <v>34718</v>
      </c>
      <c r="I74" s="412">
        <v>34949</v>
      </c>
      <c r="J74" s="412">
        <v>35196</v>
      </c>
      <c r="K74" s="412">
        <v>35449</v>
      </c>
      <c r="L74" s="412">
        <v>25560</v>
      </c>
      <c r="M74" s="412">
        <v>29416</v>
      </c>
      <c r="N74" s="412">
        <v>34382</v>
      </c>
      <c r="O74" s="412">
        <v>40127</v>
      </c>
      <c r="P74" s="412">
        <v>44537</v>
      </c>
      <c r="Q74" s="412">
        <v>48649</v>
      </c>
      <c r="R74" s="412">
        <v>50836</v>
      </c>
      <c r="S74" s="412">
        <v>54345</v>
      </c>
      <c r="T74" s="412">
        <v>60169</v>
      </c>
      <c r="U74" s="412">
        <v>60696</v>
      </c>
      <c r="V74" s="130"/>
      <c r="W74" s="130"/>
      <c r="X74" s="130"/>
    </row>
    <row r="75" spans="1:24" ht="12.75">
      <c r="A75" s="411" t="s">
        <v>338</v>
      </c>
      <c r="B75" s="413" t="s">
        <v>157</v>
      </c>
      <c r="C75" s="413" t="s">
        <v>157</v>
      </c>
      <c r="D75" s="413" t="s">
        <v>157</v>
      </c>
      <c r="E75" s="413" t="s">
        <v>157</v>
      </c>
      <c r="F75" s="412">
        <v>26916</v>
      </c>
      <c r="G75" s="412">
        <v>30053</v>
      </c>
      <c r="H75" s="412">
        <v>34276</v>
      </c>
      <c r="I75" s="412">
        <v>34505</v>
      </c>
      <c r="J75" s="412">
        <v>34748</v>
      </c>
      <c r="K75" s="412">
        <v>34999</v>
      </c>
      <c r="L75" s="412">
        <v>35277</v>
      </c>
      <c r="M75" s="412">
        <v>40598</v>
      </c>
      <c r="N75" s="412">
        <v>47453</v>
      </c>
      <c r="O75" s="412">
        <v>55381</v>
      </c>
      <c r="P75" s="412">
        <v>61466</v>
      </c>
      <c r="Q75" s="412">
        <v>67146</v>
      </c>
      <c r="R75" s="412">
        <v>70159</v>
      </c>
      <c r="S75" s="412">
        <v>74999</v>
      </c>
      <c r="T75" s="412">
        <v>79877</v>
      </c>
      <c r="U75" s="412">
        <v>83770</v>
      </c>
      <c r="V75" s="130"/>
      <c r="W75" s="130"/>
      <c r="X75" s="130"/>
    </row>
    <row r="76" spans="1:24" ht="12.75">
      <c r="A76" s="411" t="s">
        <v>339</v>
      </c>
      <c r="B76" s="413" t="s">
        <v>157</v>
      </c>
      <c r="C76" s="413" t="s">
        <v>157</v>
      </c>
      <c r="D76" s="413" t="s">
        <v>157</v>
      </c>
      <c r="E76" s="413" t="s">
        <v>157</v>
      </c>
      <c r="F76" s="412">
        <v>7719</v>
      </c>
      <c r="G76" s="412">
        <v>8619</v>
      </c>
      <c r="H76" s="412">
        <v>9830</v>
      </c>
      <c r="I76" s="412">
        <v>9897</v>
      </c>
      <c r="J76" s="412">
        <v>9966</v>
      </c>
      <c r="K76" s="412">
        <v>10039</v>
      </c>
      <c r="L76" s="412">
        <v>10117</v>
      </c>
      <c r="M76" s="412">
        <v>11643</v>
      </c>
      <c r="N76" s="412">
        <v>13609</v>
      </c>
      <c r="O76" s="412">
        <v>15883</v>
      </c>
      <c r="P76" s="412">
        <v>17629</v>
      </c>
      <c r="Q76" s="412">
        <v>19259</v>
      </c>
      <c r="R76" s="412">
        <v>20123</v>
      </c>
      <c r="S76" s="412">
        <v>21509</v>
      </c>
      <c r="T76" s="412">
        <v>22471</v>
      </c>
      <c r="U76" s="412">
        <v>24025</v>
      </c>
      <c r="V76" s="130"/>
      <c r="W76" s="130"/>
      <c r="X76" s="130"/>
    </row>
    <row r="77" spans="1:24" ht="12.75">
      <c r="A77" s="411" t="s">
        <v>340</v>
      </c>
      <c r="B77" s="413" t="s">
        <v>157</v>
      </c>
      <c r="C77" s="413" t="s">
        <v>157</v>
      </c>
      <c r="D77" s="413" t="s">
        <v>157</v>
      </c>
      <c r="E77" s="413" t="s">
        <v>157</v>
      </c>
      <c r="F77" s="412">
        <v>18295</v>
      </c>
      <c r="G77" s="412">
        <v>20428</v>
      </c>
      <c r="H77" s="412">
        <v>23299</v>
      </c>
      <c r="I77" s="412">
        <v>23456</v>
      </c>
      <c r="J77" s="412">
        <v>23619</v>
      </c>
      <c r="K77" s="412">
        <v>23789</v>
      </c>
      <c r="L77" s="412">
        <v>23979</v>
      </c>
      <c r="M77" s="412">
        <v>27596</v>
      </c>
      <c r="N77" s="412">
        <v>32255</v>
      </c>
      <c r="O77" s="412">
        <v>37645</v>
      </c>
      <c r="P77" s="412">
        <v>41780</v>
      </c>
      <c r="Q77" s="412">
        <v>45643</v>
      </c>
      <c r="R77" s="412">
        <v>47692</v>
      </c>
      <c r="S77" s="412">
        <v>50979</v>
      </c>
      <c r="T77" s="412">
        <v>56006</v>
      </c>
      <c r="U77" s="412">
        <v>56942</v>
      </c>
      <c r="V77" s="130"/>
      <c r="W77" s="130"/>
      <c r="X77" s="130"/>
    </row>
    <row r="78" spans="1:24" ht="12.75">
      <c r="A78" s="411" t="s">
        <v>341</v>
      </c>
      <c r="B78" s="413" t="s">
        <v>157</v>
      </c>
      <c r="C78" s="413" t="s">
        <v>157</v>
      </c>
      <c r="D78" s="413" t="s">
        <v>157</v>
      </c>
      <c r="E78" s="413" t="s">
        <v>157</v>
      </c>
      <c r="F78" s="412">
        <v>14374</v>
      </c>
      <c r="G78" s="412">
        <v>16050</v>
      </c>
      <c r="H78" s="412">
        <v>18305</v>
      </c>
      <c r="I78" s="412">
        <v>18428</v>
      </c>
      <c r="J78" s="412">
        <v>18558</v>
      </c>
      <c r="K78" s="412">
        <v>18695</v>
      </c>
      <c r="L78" s="412">
        <v>18840</v>
      </c>
      <c r="M78" s="412">
        <v>21682</v>
      </c>
      <c r="N78" s="412">
        <v>25342</v>
      </c>
      <c r="O78" s="412">
        <v>29577</v>
      </c>
      <c r="P78" s="412">
        <v>32828</v>
      </c>
      <c r="Q78" s="412">
        <v>35857</v>
      </c>
      <c r="R78" s="412">
        <v>37469</v>
      </c>
      <c r="S78" s="412">
        <v>40055</v>
      </c>
      <c r="T78" s="412">
        <v>42909</v>
      </c>
      <c r="U78" s="412">
        <v>44738</v>
      </c>
      <c r="V78" s="130"/>
      <c r="W78" s="130"/>
      <c r="X78" s="130"/>
    </row>
    <row r="79" spans="1:24" ht="12.75">
      <c r="A79" s="411" t="s">
        <v>342</v>
      </c>
      <c r="B79" s="413" t="s">
        <v>157</v>
      </c>
      <c r="C79" s="413" t="s">
        <v>157</v>
      </c>
      <c r="D79" s="413" t="s">
        <v>157</v>
      </c>
      <c r="E79" s="413" t="s">
        <v>157</v>
      </c>
      <c r="F79" s="412">
        <v>12244</v>
      </c>
      <c r="G79" s="412">
        <v>13672</v>
      </c>
      <c r="H79" s="412">
        <v>15593</v>
      </c>
      <c r="I79" s="412">
        <v>15696</v>
      </c>
      <c r="J79" s="412">
        <v>15808</v>
      </c>
      <c r="K79" s="412">
        <v>15925</v>
      </c>
      <c r="L79" s="412">
        <v>16048</v>
      </c>
      <c r="M79" s="412">
        <v>18469</v>
      </c>
      <c r="N79" s="412">
        <v>21587</v>
      </c>
      <c r="O79" s="412">
        <v>25194</v>
      </c>
      <c r="P79" s="412">
        <v>27965</v>
      </c>
      <c r="Q79" s="412">
        <v>30548</v>
      </c>
      <c r="R79" s="412">
        <v>31919</v>
      </c>
      <c r="S79" s="412">
        <v>34118</v>
      </c>
      <c r="T79" s="412">
        <v>37063</v>
      </c>
      <c r="U79" s="412">
        <v>38109</v>
      </c>
      <c r="V79" s="130"/>
      <c r="W79" s="130"/>
      <c r="X79" s="130"/>
    </row>
    <row r="80" spans="1:24" ht="12.75">
      <c r="A80" s="411" t="s">
        <v>343</v>
      </c>
      <c r="B80" s="413" t="s">
        <v>157</v>
      </c>
      <c r="C80" s="413" t="s">
        <v>157</v>
      </c>
      <c r="D80" s="413" t="s">
        <v>157</v>
      </c>
      <c r="E80" s="413" t="s">
        <v>157</v>
      </c>
      <c r="F80" s="412">
        <v>5266</v>
      </c>
      <c r="G80" s="412">
        <v>5880</v>
      </c>
      <c r="H80" s="412">
        <v>6706</v>
      </c>
      <c r="I80" s="412">
        <v>6753</v>
      </c>
      <c r="J80" s="412">
        <v>6799</v>
      </c>
      <c r="K80" s="412">
        <v>6849</v>
      </c>
      <c r="L80" s="412">
        <v>6906</v>
      </c>
      <c r="M80" s="412">
        <v>7946</v>
      </c>
      <c r="N80" s="412">
        <v>9284</v>
      </c>
      <c r="O80" s="412">
        <v>10835</v>
      </c>
      <c r="P80" s="412">
        <v>12028</v>
      </c>
      <c r="Q80" s="412">
        <v>13139</v>
      </c>
      <c r="R80" s="412">
        <v>13729</v>
      </c>
      <c r="S80" s="412">
        <v>14673</v>
      </c>
      <c r="T80" s="412">
        <v>16013</v>
      </c>
      <c r="U80" s="412">
        <v>16390</v>
      </c>
      <c r="V80" s="130"/>
      <c r="W80" s="130"/>
      <c r="X80" s="130"/>
    </row>
    <row r="81" spans="1:24" ht="12.75">
      <c r="A81" s="411" t="s">
        <v>344</v>
      </c>
      <c r="B81" s="413" t="s">
        <v>157</v>
      </c>
      <c r="C81" s="413" t="s">
        <v>157</v>
      </c>
      <c r="D81" s="413" t="s">
        <v>157</v>
      </c>
      <c r="E81" s="413" t="s">
        <v>157</v>
      </c>
      <c r="F81" s="413" t="s">
        <v>157</v>
      </c>
      <c r="G81" s="413" t="s">
        <v>157</v>
      </c>
      <c r="H81" s="412">
        <v>8012</v>
      </c>
      <c r="I81" s="412">
        <v>8067</v>
      </c>
      <c r="J81" s="412">
        <v>8124</v>
      </c>
      <c r="K81" s="412">
        <v>8185</v>
      </c>
      <c r="L81" s="412">
        <v>8245</v>
      </c>
      <c r="M81" s="412">
        <v>9489</v>
      </c>
      <c r="N81" s="412">
        <v>11092</v>
      </c>
      <c r="O81" s="412">
        <v>12945</v>
      </c>
      <c r="P81" s="412">
        <v>14369</v>
      </c>
      <c r="Q81" s="412">
        <v>15699</v>
      </c>
      <c r="R81" s="412">
        <v>16399</v>
      </c>
      <c r="S81" s="412">
        <v>17535</v>
      </c>
      <c r="T81" s="412">
        <v>19489</v>
      </c>
      <c r="U81" s="412">
        <v>19581</v>
      </c>
      <c r="V81" s="130"/>
      <c r="W81" s="130"/>
      <c r="X81" s="130"/>
    </row>
    <row r="82" spans="1:24" ht="12.75">
      <c r="A82" s="411" t="s">
        <v>345</v>
      </c>
      <c r="B82" s="413" t="s">
        <v>157</v>
      </c>
      <c r="C82" s="413" t="s">
        <v>157</v>
      </c>
      <c r="D82" s="413" t="s">
        <v>157</v>
      </c>
      <c r="E82" s="413" t="s">
        <v>157</v>
      </c>
      <c r="F82" s="413" t="s">
        <v>157</v>
      </c>
      <c r="G82" s="413" t="s">
        <v>157</v>
      </c>
      <c r="H82" s="412">
        <v>5142</v>
      </c>
      <c r="I82" s="412">
        <v>5178</v>
      </c>
      <c r="J82" s="412">
        <v>5216</v>
      </c>
      <c r="K82" s="412">
        <v>5255</v>
      </c>
      <c r="L82" s="412">
        <v>5293</v>
      </c>
      <c r="M82" s="412">
        <v>6091</v>
      </c>
      <c r="N82" s="412">
        <v>7119</v>
      </c>
      <c r="O82" s="412">
        <v>8308</v>
      </c>
      <c r="P82" s="412">
        <v>9225</v>
      </c>
      <c r="Q82" s="412">
        <v>10075</v>
      </c>
      <c r="R82" s="412">
        <v>10527</v>
      </c>
      <c r="S82" s="412">
        <v>11256</v>
      </c>
      <c r="T82" s="412">
        <v>11422</v>
      </c>
      <c r="U82" s="412">
        <v>12568</v>
      </c>
      <c r="V82" s="130"/>
      <c r="W82" s="130"/>
      <c r="X82" s="130"/>
    </row>
    <row r="83" spans="1:24" ht="12.75">
      <c r="A83" s="411" t="s">
        <v>346</v>
      </c>
      <c r="B83" s="413" t="s">
        <v>157</v>
      </c>
      <c r="C83" s="413" t="s">
        <v>157</v>
      </c>
      <c r="D83" s="413" t="s">
        <v>157</v>
      </c>
      <c r="E83" s="413" t="s">
        <v>157</v>
      </c>
      <c r="F83" s="413" t="s">
        <v>157</v>
      </c>
      <c r="G83" s="413" t="s">
        <v>157</v>
      </c>
      <c r="H83" s="412">
        <v>7470</v>
      </c>
      <c r="I83" s="412">
        <v>7523</v>
      </c>
      <c r="J83" s="412">
        <v>7575</v>
      </c>
      <c r="K83" s="412">
        <v>7629</v>
      </c>
      <c r="L83" s="412">
        <v>7689</v>
      </c>
      <c r="M83" s="412">
        <v>8848</v>
      </c>
      <c r="N83" s="412">
        <v>10342</v>
      </c>
      <c r="O83" s="412">
        <v>12070</v>
      </c>
      <c r="P83" s="412">
        <v>13398</v>
      </c>
      <c r="Q83" s="412">
        <v>14637</v>
      </c>
      <c r="R83" s="412">
        <v>15291</v>
      </c>
      <c r="S83" s="412">
        <v>16346</v>
      </c>
      <c r="T83" s="412">
        <v>17745</v>
      </c>
      <c r="U83" s="412">
        <v>18258</v>
      </c>
      <c r="V83" s="130"/>
      <c r="W83" s="130"/>
      <c r="X83" s="130"/>
    </row>
    <row r="84" spans="1:24" ht="12.75">
      <c r="A84" s="411" t="s">
        <v>347</v>
      </c>
      <c r="B84" s="413" t="s">
        <v>157</v>
      </c>
      <c r="C84" s="413" t="s">
        <v>157</v>
      </c>
      <c r="D84" s="413" t="s">
        <v>157</v>
      </c>
      <c r="E84" s="413" t="s">
        <v>157</v>
      </c>
      <c r="F84" s="413" t="s">
        <v>157</v>
      </c>
      <c r="G84" s="413" t="s">
        <v>157</v>
      </c>
      <c r="H84" s="413" t="s">
        <v>157</v>
      </c>
      <c r="I84" s="413" t="s">
        <v>157</v>
      </c>
      <c r="J84" s="413" t="s">
        <v>157</v>
      </c>
      <c r="K84" s="413" t="s">
        <v>157</v>
      </c>
      <c r="L84" s="412">
        <v>10366</v>
      </c>
      <c r="M84" s="412">
        <v>11926</v>
      </c>
      <c r="N84" s="412">
        <v>13940</v>
      </c>
      <c r="O84" s="412">
        <v>16269</v>
      </c>
      <c r="P84" s="412">
        <v>18059</v>
      </c>
      <c r="Q84" s="412">
        <v>19726</v>
      </c>
      <c r="R84" s="412">
        <v>20612</v>
      </c>
      <c r="S84" s="412">
        <v>22035</v>
      </c>
      <c r="T84" s="412">
        <v>23335</v>
      </c>
      <c r="U84" s="412">
        <v>24609</v>
      </c>
      <c r="V84" s="130"/>
      <c r="W84" s="130"/>
      <c r="X84" s="130"/>
    </row>
    <row r="85" spans="1:24" ht="12.75">
      <c r="A85" s="411" t="s">
        <v>348</v>
      </c>
      <c r="B85" s="413" t="s">
        <v>157</v>
      </c>
      <c r="C85" s="413" t="s">
        <v>157</v>
      </c>
      <c r="D85" s="413" t="s">
        <v>157</v>
      </c>
      <c r="E85" s="413" t="s">
        <v>157</v>
      </c>
      <c r="F85" s="413" t="s">
        <v>157</v>
      </c>
      <c r="G85" s="413" t="s">
        <v>157</v>
      </c>
      <c r="H85" s="413" t="s">
        <v>157</v>
      </c>
      <c r="I85" s="413" t="s">
        <v>157</v>
      </c>
      <c r="J85" s="413" t="s">
        <v>157</v>
      </c>
      <c r="K85" s="413" t="s">
        <v>157</v>
      </c>
      <c r="L85" s="412">
        <v>10174</v>
      </c>
      <c r="M85" s="412">
        <v>11706</v>
      </c>
      <c r="N85" s="412">
        <v>13682</v>
      </c>
      <c r="O85" s="412">
        <v>15968</v>
      </c>
      <c r="P85" s="412">
        <v>17725</v>
      </c>
      <c r="Q85" s="412">
        <v>19359</v>
      </c>
      <c r="R85" s="412">
        <v>20229</v>
      </c>
      <c r="S85" s="412">
        <v>21624</v>
      </c>
      <c r="T85" s="412">
        <v>22509</v>
      </c>
      <c r="U85" s="412">
        <v>24154</v>
      </c>
      <c r="V85" s="130"/>
      <c r="W85" s="130"/>
      <c r="X85" s="130"/>
    </row>
    <row r="86" spans="1:24" ht="12.75">
      <c r="A86" s="411" t="s">
        <v>349</v>
      </c>
      <c r="B86" s="413" t="s">
        <v>157</v>
      </c>
      <c r="C86" s="413" t="s">
        <v>157</v>
      </c>
      <c r="D86" s="413" t="s">
        <v>157</v>
      </c>
      <c r="E86" s="413" t="s">
        <v>157</v>
      </c>
      <c r="F86" s="413" t="s">
        <v>157</v>
      </c>
      <c r="G86" s="413" t="s">
        <v>157</v>
      </c>
      <c r="H86" s="413" t="s">
        <v>157</v>
      </c>
      <c r="I86" s="413" t="s">
        <v>157</v>
      </c>
      <c r="J86" s="413" t="s">
        <v>157</v>
      </c>
      <c r="K86" s="413" t="s">
        <v>157</v>
      </c>
      <c r="L86" s="412">
        <v>9529</v>
      </c>
      <c r="M86" s="412">
        <v>10966</v>
      </c>
      <c r="N86" s="412">
        <v>12818</v>
      </c>
      <c r="O86" s="412">
        <v>14959</v>
      </c>
      <c r="P86" s="412">
        <v>16606</v>
      </c>
      <c r="Q86" s="412">
        <v>18138</v>
      </c>
      <c r="R86" s="412">
        <v>18953</v>
      </c>
      <c r="S86" s="412">
        <v>20259</v>
      </c>
      <c r="T86" s="412">
        <v>22784</v>
      </c>
      <c r="U86" s="412">
        <v>22628</v>
      </c>
      <c r="V86" s="130"/>
      <c r="W86" s="130"/>
      <c r="X86" s="130"/>
    </row>
    <row r="87" spans="1:24" ht="12.75">
      <c r="A87" s="411" t="s">
        <v>350</v>
      </c>
      <c r="B87" s="413" t="s">
        <v>157</v>
      </c>
      <c r="C87" s="413" t="s">
        <v>157</v>
      </c>
      <c r="D87" s="413" t="s">
        <v>157</v>
      </c>
      <c r="E87" s="413" t="s">
        <v>157</v>
      </c>
      <c r="F87" s="413" t="s">
        <v>157</v>
      </c>
      <c r="G87" s="413" t="s">
        <v>157</v>
      </c>
      <c r="H87" s="413" t="s">
        <v>157</v>
      </c>
      <c r="I87" s="413" t="s">
        <v>157</v>
      </c>
      <c r="J87" s="413" t="s">
        <v>157</v>
      </c>
      <c r="K87" s="413" t="s">
        <v>157</v>
      </c>
      <c r="L87" s="413" t="s">
        <v>157</v>
      </c>
      <c r="M87" s="413" t="s">
        <v>157</v>
      </c>
      <c r="N87" s="413" t="s">
        <v>157</v>
      </c>
      <c r="O87" s="412">
        <v>40094</v>
      </c>
      <c r="P87" s="412">
        <v>44499</v>
      </c>
      <c r="Q87" s="412">
        <v>48609</v>
      </c>
      <c r="R87" s="412">
        <v>50794</v>
      </c>
      <c r="S87" s="412">
        <v>54295</v>
      </c>
      <c r="T87" s="412">
        <v>58424</v>
      </c>
      <c r="U87" s="412">
        <v>60646</v>
      </c>
      <c r="V87" s="130"/>
      <c r="W87" s="130"/>
      <c r="X87" s="130"/>
    </row>
    <row r="88" spans="1:24" ht="12.75">
      <c r="A88" s="411" t="s">
        <v>351</v>
      </c>
      <c r="B88" s="413" t="s">
        <v>157</v>
      </c>
      <c r="C88" s="413" t="s">
        <v>157</v>
      </c>
      <c r="D88" s="413" t="s">
        <v>157</v>
      </c>
      <c r="E88" s="413" t="s">
        <v>157</v>
      </c>
      <c r="F88" s="413" t="s">
        <v>157</v>
      </c>
      <c r="G88" s="413" t="s">
        <v>157</v>
      </c>
      <c r="H88" s="413" t="s">
        <v>157</v>
      </c>
      <c r="I88" s="413" t="s">
        <v>157</v>
      </c>
      <c r="J88" s="413" t="s">
        <v>157</v>
      </c>
      <c r="K88" s="413" t="s">
        <v>157</v>
      </c>
      <c r="L88" s="413" t="s">
        <v>157</v>
      </c>
      <c r="M88" s="413" t="s">
        <v>157</v>
      </c>
      <c r="N88" s="413" t="s">
        <v>157</v>
      </c>
      <c r="O88" s="413" t="s">
        <v>157</v>
      </c>
      <c r="P88" s="412">
        <v>37825</v>
      </c>
      <c r="Q88" s="412">
        <v>41318</v>
      </c>
      <c r="R88" s="412">
        <v>43176</v>
      </c>
      <c r="S88" s="412">
        <v>46153</v>
      </c>
      <c r="T88" s="412">
        <v>47264</v>
      </c>
      <c r="U88" s="412">
        <v>51548</v>
      </c>
      <c r="V88" s="130"/>
      <c r="W88" s="130"/>
      <c r="X88" s="130"/>
    </row>
    <row r="89" spans="1:24" ht="13.5" thickBot="1">
      <c r="A89" s="414" t="s">
        <v>69</v>
      </c>
      <c r="B89" s="415">
        <v>232544</v>
      </c>
      <c r="C89" s="415">
        <v>690317</v>
      </c>
      <c r="D89" s="415">
        <v>1204593</v>
      </c>
      <c r="E89" s="415">
        <v>2858570</v>
      </c>
      <c r="F89" s="415">
        <v>3299798</v>
      </c>
      <c r="G89" s="415">
        <v>3684488</v>
      </c>
      <c r="H89" s="415">
        <v>4202156</v>
      </c>
      <c r="I89" s="415">
        <v>4230000</v>
      </c>
      <c r="J89" s="415">
        <v>4259768</v>
      </c>
      <c r="K89" s="415">
        <v>4290650</v>
      </c>
      <c r="L89" s="415">
        <v>4324833</v>
      </c>
      <c r="M89" s="415">
        <v>4977248</v>
      </c>
      <c r="N89" s="415">
        <v>5817558</v>
      </c>
      <c r="O89" s="415">
        <v>6789581</v>
      </c>
      <c r="P89" s="415">
        <v>7535239</v>
      </c>
      <c r="Q89" s="415">
        <v>8231512</v>
      </c>
      <c r="R89" s="415">
        <v>8601237</v>
      </c>
      <c r="S89" s="415">
        <v>9194450</v>
      </c>
      <c r="T89" s="415">
        <v>9780672</v>
      </c>
      <c r="U89" s="415">
        <v>10269848</v>
      </c>
      <c r="V89" s="130"/>
      <c r="W89" s="130"/>
      <c r="X89" s="130"/>
    </row>
    <row r="90" spans="1:21" ht="12.75">
      <c r="A90" s="329"/>
      <c r="B90" s="329"/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</row>
    <row r="91" spans="1:21" ht="12.75">
      <c r="A91" s="329"/>
      <c r="B91" s="329"/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</row>
    <row r="92" spans="1:21" ht="12.75">
      <c r="A92" s="329"/>
      <c r="B92" s="329"/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</row>
    <row r="93" spans="1:21" ht="12.75">
      <c r="A93" s="329"/>
      <c r="B93" s="329"/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</row>
    <row r="94" spans="1:21" ht="12.75">
      <c r="A94" s="329"/>
      <c r="B94" s="329"/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</row>
    <row r="95" spans="1:21" ht="12.75">
      <c r="A95" s="329"/>
      <c r="B95" s="329"/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</row>
  </sheetData>
  <mergeCells count="21">
    <mergeCell ref="U4:U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2"/>
  <sheetViews>
    <sheetView workbookViewId="0" topLeftCell="A7">
      <selection activeCell="A3" sqref="A3"/>
    </sheetView>
  </sheetViews>
  <sheetFormatPr defaultColWidth="9.00390625" defaultRowHeight="12.75"/>
  <cols>
    <col min="2" max="2" width="11.00390625" style="0" customWidth="1"/>
  </cols>
  <sheetData>
    <row r="1" spans="1:28" ht="12.75">
      <c r="A1" s="18" t="s">
        <v>59</v>
      </c>
      <c r="B1" s="18" t="s">
        <v>60</v>
      </c>
      <c r="C1" s="18"/>
      <c r="D1" s="18"/>
      <c r="E1" s="18"/>
      <c r="F1" s="18"/>
      <c r="G1" s="18"/>
      <c r="H1" s="18"/>
      <c r="I1" s="19"/>
      <c r="J1" s="19"/>
      <c r="K1" s="20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2.75">
      <c r="A2" s="19"/>
      <c r="B2" s="19" t="s">
        <v>61</v>
      </c>
      <c r="C2" s="19"/>
      <c r="D2" s="19"/>
      <c r="E2" s="19"/>
      <c r="F2" s="19"/>
      <c r="G2" s="19"/>
      <c r="H2" s="19"/>
      <c r="I2" s="19"/>
      <c r="J2" s="19"/>
      <c r="K2" s="22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3.5" thickBot="1">
      <c r="A3" s="23"/>
      <c r="B3" s="24"/>
      <c r="C3" s="25"/>
      <c r="D3" s="25"/>
      <c r="E3" s="25"/>
      <c r="F3" s="25"/>
      <c r="G3" s="25"/>
      <c r="H3" s="25"/>
      <c r="I3" s="25"/>
      <c r="J3" s="25"/>
      <c r="K3" s="25"/>
      <c r="L3" s="26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2.75">
      <c r="A4" s="27"/>
      <c r="B4" s="29"/>
      <c r="C4" s="29"/>
      <c r="D4" s="59" t="s">
        <v>62</v>
      </c>
      <c r="E4" s="59"/>
      <c r="F4" s="59"/>
      <c r="G4" s="59"/>
      <c r="H4" s="59"/>
      <c r="I4" s="59"/>
      <c r="J4" s="30"/>
      <c r="K4" s="29" t="s">
        <v>63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ht="12.75">
      <c r="A5" s="27"/>
      <c r="B5" s="32"/>
      <c r="C5" s="32"/>
      <c r="D5" s="60" t="s">
        <v>64</v>
      </c>
      <c r="E5" s="60"/>
      <c r="F5" s="60"/>
      <c r="G5" s="60"/>
      <c r="H5" s="60"/>
      <c r="I5" s="60"/>
      <c r="J5" s="34"/>
      <c r="K5" s="36" t="s">
        <v>65</v>
      </c>
      <c r="L5" s="36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ht="12.75">
      <c r="A6" s="30" t="s">
        <v>66</v>
      </c>
      <c r="B6" s="37" t="s">
        <v>67</v>
      </c>
      <c r="C6" s="38"/>
      <c r="D6" s="27"/>
      <c r="E6" s="27"/>
      <c r="F6" s="61" t="s">
        <v>68</v>
      </c>
      <c r="G6" s="61"/>
      <c r="H6" s="61" t="s">
        <v>69</v>
      </c>
      <c r="I6" s="61"/>
      <c r="J6" s="29"/>
      <c r="K6" s="61" t="s">
        <v>69</v>
      </c>
      <c r="L6" s="6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12.75">
      <c r="A7" s="34"/>
      <c r="B7" s="37" t="s">
        <v>70</v>
      </c>
      <c r="C7" s="30"/>
      <c r="D7" s="27"/>
      <c r="E7" s="27"/>
      <c r="F7" s="60" t="s">
        <v>71</v>
      </c>
      <c r="G7" s="60"/>
      <c r="H7" s="60" t="s">
        <v>72</v>
      </c>
      <c r="I7" s="60"/>
      <c r="J7" s="29"/>
      <c r="K7" s="60" t="s">
        <v>72</v>
      </c>
      <c r="L7" s="60"/>
      <c r="M7" s="31"/>
      <c r="N7" s="2"/>
      <c r="O7" s="2"/>
      <c r="P7" s="2"/>
      <c r="Q7" s="2"/>
      <c r="R7" s="2"/>
      <c r="S7" s="2"/>
      <c r="T7" s="2"/>
      <c r="U7" s="31"/>
      <c r="V7" s="31"/>
      <c r="W7" s="31"/>
      <c r="X7" s="31"/>
      <c r="Y7" s="31"/>
      <c r="Z7" s="31"/>
      <c r="AA7" s="31"/>
      <c r="AB7" s="31"/>
    </row>
    <row r="8" spans="1:28" ht="12.75">
      <c r="A8" s="33" t="s">
        <v>73</v>
      </c>
      <c r="B8" s="33" t="s">
        <v>74</v>
      </c>
      <c r="C8" s="39"/>
      <c r="D8" s="38" t="s">
        <v>75</v>
      </c>
      <c r="E8" s="38" t="s">
        <v>76</v>
      </c>
      <c r="F8" s="38" t="s">
        <v>77</v>
      </c>
      <c r="G8" s="38" t="s">
        <v>78</v>
      </c>
      <c r="H8" s="38" t="s">
        <v>77</v>
      </c>
      <c r="I8" s="40" t="s">
        <v>79</v>
      </c>
      <c r="J8" s="30"/>
      <c r="K8" s="38" t="s">
        <v>77</v>
      </c>
      <c r="L8" s="40" t="s">
        <v>79</v>
      </c>
      <c r="M8" s="31"/>
      <c r="N8" s="2"/>
      <c r="O8" s="2"/>
      <c r="P8" s="2"/>
      <c r="Q8" s="2"/>
      <c r="R8" s="2"/>
      <c r="S8" s="2"/>
      <c r="T8" s="2"/>
      <c r="U8" s="31"/>
      <c r="V8" s="31"/>
      <c r="W8" s="31"/>
      <c r="X8" s="31"/>
      <c r="Y8" s="31"/>
      <c r="Z8" s="31"/>
      <c r="AA8" s="31"/>
      <c r="AB8" s="31"/>
    </row>
    <row r="9" spans="1:28" ht="13.5" thickBot="1">
      <c r="A9" s="41"/>
      <c r="B9" s="42" t="s">
        <v>80</v>
      </c>
      <c r="C9" s="43"/>
      <c r="D9" s="43" t="s">
        <v>81</v>
      </c>
      <c r="E9" s="43" t="s">
        <v>82</v>
      </c>
      <c r="F9" s="43" t="s">
        <v>83</v>
      </c>
      <c r="G9" s="43" t="s">
        <v>84</v>
      </c>
      <c r="H9" s="43" t="s">
        <v>83</v>
      </c>
      <c r="I9" s="43" t="s">
        <v>85</v>
      </c>
      <c r="J9" s="42"/>
      <c r="K9" s="43" t="s">
        <v>83</v>
      </c>
      <c r="L9" s="43" t="s">
        <v>85</v>
      </c>
      <c r="M9" s="3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3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>
      <c r="A11" s="46">
        <v>1972</v>
      </c>
      <c r="B11" s="47">
        <v>200000</v>
      </c>
      <c r="C11" s="48"/>
      <c r="D11" s="49"/>
      <c r="E11" s="47">
        <v>3</v>
      </c>
      <c r="F11" s="47">
        <v>9</v>
      </c>
      <c r="G11" s="31">
        <v>12</v>
      </c>
      <c r="H11" s="31">
        <f>D11+E11+F11</f>
        <v>12</v>
      </c>
      <c r="I11" s="31">
        <f>D11+E11+G11</f>
        <v>15</v>
      </c>
      <c r="J11" s="31"/>
      <c r="K11" s="31">
        <f>B11+H11</f>
        <v>200012</v>
      </c>
      <c r="L11" s="50">
        <f>B11+I11</f>
        <v>200015</v>
      </c>
      <c r="M11" s="22"/>
      <c r="N11" s="22"/>
      <c r="O11" s="22"/>
      <c r="P11" s="19"/>
      <c r="Q11" s="22"/>
      <c r="R11" s="22"/>
      <c r="S11" s="22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2.75">
      <c r="A12" s="46">
        <v>1973</v>
      </c>
      <c r="B12" s="47">
        <v>770492</v>
      </c>
      <c r="C12" s="48"/>
      <c r="D12" s="49"/>
      <c r="E12" s="31">
        <v>9</v>
      </c>
      <c r="F12" s="31">
        <v>499</v>
      </c>
      <c r="G12" s="31">
        <v>681</v>
      </c>
      <c r="H12" s="31">
        <f>D12+E12+F12</f>
        <v>508</v>
      </c>
      <c r="I12" s="31">
        <f>D12+E12+G12</f>
        <v>690</v>
      </c>
      <c r="J12" s="31"/>
      <c r="K12" s="31">
        <f>B12+H12</f>
        <v>771000</v>
      </c>
      <c r="L12" s="50">
        <f>B12+I12</f>
        <v>771182</v>
      </c>
      <c r="M12" s="22"/>
      <c r="N12" s="22"/>
      <c r="O12" s="22"/>
      <c r="P12" s="19"/>
      <c r="Q12" s="22"/>
      <c r="R12" s="19"/>
      <c r="S12" s="22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12.75">
      <c r="A13" s="46">
        <v>1974</v>
      </c>
      <c r="B13" s="47">
        <v>815497</v>
      </c>
      <c r="C13" s="48"/>
      <c r="D13" s="31">
        <v>3</v>
      </c>
      <c r="E13" s="31">
        <v>13</v>
      </c>
      <c r="F13" s="31">
        <v>1195</v>
      </c>
      <c r="G13" s="31">
        <v>1869</v>
      </c>
      <c r="H13" s="31">
        <f>D13+E13+F13</f>
        <v>1211</v>
      </c>
      <c r="I13" s="31">
        <f>D13+E13+G13</f>
        <v>1885</v>
      </c>
      <c r="J13" s="31"/>
      <c r="K13" s="31">
        <f>B13+H13</f>
        <v>816708</v>
      </c>
      <c r="L13" s="50">
        <f>B13+I13</f>
        <v>817382</v>
      </c>
      <c r="M13" s="22"/>
      <c r="N13" s="22"/>
      <c r="O13" s="22"/>
      <c r="P13" s="19"/>
      <c r="Q13" s="22"/>
      <c r="R13" s="22"/>
      <c r="S13" s="22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12.75">
      <c r="A14" s="46">
        <v>1975</v>
      </c>
      <c r="B14" s="47">
        <v>816555</v>
      </c>
      <c r="C14" s="48"/>
      <c r="D14" s="31">
        <v>8</v>
      </c>
      <c r="E14" s="31">
        <v>30</v>
      </c>
      <c r="F14" s="31">
        <v>2622</v>
      </c>
      <c r="G14" s="31">
        <v>4312</v>
      </c>
      <c r="H14" s="31">
        <f>D14+E14+F14</f>
        <v>2660</v>
      </c>
      <c r="I14" s="31">
        <f>D14+E14+G14</f>
        <v>4350</v>
      </c>
      <c r="J14" s="31"/>
      <c r="K14" s="31">
        <f>B14+H14</f>
        <v>819215</v>
      </c>
      <c r="L14" s="50">
        <f>B14+I14</f>
        <v>820905</v>
      </c>
      <c r="M14" s="22"/>
      <c r="N14" s="22"/>
      <c r="O14" s="22"/>
      <c r="P14" s="19"/>
      <c r="Q14" s="22"/>
      <c r="R14" s="19"/>
      <c r="S14" s="22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12.75">
      <c r="A15" s="46">
        <v>1976</v>
      </c>
      <c r="B15" s="47">
        <v>847093</v>
      </c>
      <c r="C15" s="48"/>
      <c r="D15" s="31">
        <v>25</v>
      </c>
      <c r="E15" s="31">
        <v>74</v>
      </c>
      <c r="F15" s="31">
        <v>7483</v>
      </c>
      <c r="G15" s="31">
        <v>12539</v>
      </c>
      <c r="H15" s="31">
        <f>D15+E15+F15</f>
        <v>7582</v>
      </c>
      <c r="I15" s="31">
        <f>D15+E15+G15</f>
        <v>12638</v>
      </c>
      <c r="J15" s="31"/>
      <c r="K15" s="31">
        <f>B15+H15</f>
        <v>854675</v>
      </c>
      <c r="L15" s="50">
        <f>B15+I15</f>
        <v>859731</v>
      </c>
      <c r="M15" s="22"/>
      <c r="N15" s="22"/>
      <c r="O15" s="22"/>
      <c r="P15" s="19"/>
      <c r="Q15" s="22"/>
      <c r="R15" s="22"/>
      <c r="S15" s="22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12.75">
      <c r="A16" s="46">
        <v>1977</v>
      </c>
      <c r="B16" s="47">
        <v>902603</v>
      </c>
      <c r="C16" s="48"/>
      <c r="D16" s="31">
        <v>62</v>
      </c>
      <c r="E16" s="31">
        <v>12581</v>
      </c>
      <c r="F16" s="31">
        <v>12319</v>
      </c>
      <c r="G16" s="31">
        <v>23716</v>
      </c>
      <c r="H16" s="31">
        <f>D16+E16+F16</f>
        <v>24962</v>
      </c>
      <c r="I16" s="31">
        <f>D16+E16+G16</f>
        <v>36359</v>
      </c>
      <c r="J16" s="31"/>
      <c r="K16" s="31">
        <f>B16+H16</f>
        <v>927565</v>
      </c>
      <c r="L16" s="50">
        <f>B16+I16</f>
        <v>938962</v>
      </c>
      <c r="M16" s="22"/>
      <c r="N16" s="22"/>
      <c r="O16" s="22"/>
      <c r="P16" s="19"/>
      <c r="Q16" s="22"/>
      <c r="R16" s="22"/>
      <c r="S16" s="22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2.75">
      <c r="A17" s="46">
        <v>1978</v>
      </c>
      <c r="B17" s="47">
        <v>940345</v>
      </c>
      <c r="C17" s="48"/>
      <c r="D17" s="31">
        <v>850</v>
      </c>
      <c r="E17" s="31">
        <v>21052</v>
      </c>
      <c r="F17" s="31">
        <v>14222</v>
      </c>
      <c r="G17" s="31">
        <v>35649</v>
      </c>
      <c r="H17" s="31">
        <f>D17+E17+F17</f>
        <v>36124</v>
      </c>
      <c r="I17" s="31">
        <f>D17+E17+G17</f>
        <v>57551</v>
      </c>
      <c r="J17" s="31"/>
      <c r="K17" s="31">
        <f>B17+H17</f>
        <v>976469</v>
      </c>
      <c r="L17" s="50">
        <f>B17+I17</f>
        <v>997896</v>
      </c>
      <c r="M17" s="22"/>
      <c r="N17" s="22"/>
      <c r="O17" s="22"/>
      <c r="P17" s="19"/>
      <c r="Q17" s="22"/>
      <c r="R17" s="22"/>
      <c r="S17" s="22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46">
        <v>1979</v>
      </c>
      <c r="B18" s="47">
        <v>1050012</v>
      </c>
      <c r="C18" s="48"/>
      <c r="D18" s="31">
        <v>877</v>
      </c>
      <c r="E18" s="31">
        <v>44792</v>
      </c>
      <c r="F18" s="31">
        <v>21289</v>
      </c>
      <c r="G18" s="31">
        <v>51076</v>
      </c>
      <c r="H18" s="31">
        <f>D18+E18+F18</f>
        <v>66958</v>
      </c>
      <c r="I18" s="31">
        <f>D18+E18+G18</f>
        <v>96745</v>
      </c>
      <c r="J18" s="31"/>
      <c r="K18" s="31">
        <f>B18+H18</f>
        <v>1116970</v>
      </c>
      <c r="L18" s="50">
        <f>B18+I18</f>
        <v>1146757</v>
      </c>
      <c r="M18" s="22"/>
      <c r="N18" s="22"/>
      <c r="O18" s="22"/>
      <c r="P18" s="19"/>
      <c r="Q18" s="22"/>
      <c r="R18" s="22"/>
      <c r="S18" s="22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2.75">
      <c r="A19" s="46">
        <v>1980</v>
      </c>
      <c r="B19" s="47">
        <v>1100500</v>
      </c>
      <c r="C19" s="48"/>
      <c r="D19" s="31">
        <v>3273</v>
      </c>
      <c r="E19" s="31">
        <v>68229</v>
      </c>
      <c r="F19" s="31">
        <v>31164</v>
      </c>
      <c r="G19" s="31">
        <v>66815</v>
      </c>
      <c r="H19" s="31">
        <f>D19+E19+F19</f>
        <v>102666</v>
      </c>
      <c r="I19" s="31">
        <f>D19+E19+G19</f>
        <v>138317</v>
      </c>
      <c r="J19" s="31"/>
      <c r="K19" s="31">
        <f>B19+H19</f>
        <v>1203166</v>
      </c>
      <c r="L19" s="50">
        <f>B19+I19</f>
        <v>1238817</v>
      </c>
      <c r="M19" s="22"/>
      <c r="N19" s="22"/>
      <c r="O19" s="22"/>
      <c r="P19" s="19"/>
      <c r="Q19" s="22"/>
      <c r="R19" s="22"/>
      <c r="S19" s="22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2.75">
      <c r="A20" s="46">
        <v>1981</v>
      </c>
      <c r="B20" s="47">
        <v>1154817</v>
      </c>
      <c r="C20" s="48"/>
      <c r="D20" s="31">
        <v>4207</v>
      </c>
      <c r="E20" s="31">
        <v>83121</v>
      </c>
      <c r="F20" s="31">
        <v>40363</v>
      </c>
      <c r="G20" s="31">
        <v>81783</v>
      </c>
      <c r="H20" s="31">
        <f>D20+E20+F20</f>
        <v>127691</v>
      </c>
      <c r="I20" s="31">
        <f>D20+E20+G20</f>
        <v>169111</v>
      </c>
      <c r="J20" s="31"/>
      <c r="K20" s="31">
        <f>B20+H20</f>
        <v>1282508</v>
      </c>
      <c r="L20" s="50">
        <f>B20+I20</f>
        <v>1323928</v>
      </c>
      <c r="M20" s="22"/>
      <c r="N20" s="22"/>
      <c r="O20" s="22"/>
      <c r="P20" s="19"/>
      <c r="Q20" s="22"/>
      <c r="R20" s="22"/>
      <c r="S20" s="22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2.75">
      <c r="A21" s="51" t="s">
        <v>86</v>
      </c>
      <c r="B21" s="47">
        <v>1203803</v>
      </c>
      <c r="C21" s="48"/>
      <c r="D21" s="31">
        <v>4699</v>
      </c>
      <c r="E21" s="31">
        <v>90876</v>
      </c>
      <c r="F21" s="31">
        <v>47644</v>
      </c>
      <c r="G21" s="31">
        <v>98628</v>
      </c>
      <c r="H21" s="31">
        <f>D21+E21+F21</f>
        <v>143219</v>
      </c>
      <c r="I21" s="31">
        <f>D21+E21+G21</f>
        <v>194203</v>
      </c>
      <c r="J21" s="31"/>
      <c r="K21" s="31">
        <f>B21+H21</f>
        <v>1347022</v>
      </c>
      <c r="L21" s="50">
        <f>B21+I21</f>
        <v>1398006</v>
      </c>
      <c r="M21" s="22"/>
      <c r="N21" s="22"/>
      <c r="O21" s="22"/>
      <c r="P21" s="19"/>
      <c r="Q21" s="22"/>
      <c r="R21" s="22"/>
      <c r="S21" s="22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2.75">
      <c r="A22" s="51" t="s">
        <v>87</v>
      </c>
      <c r="B22" s="47">
        <v>1401270</v>
      </c>
      <c r="C22" s="48"/>
      <c r="D22" s="31">
        <v>5339</v>
      </c>
      <c r="E22" s="31">
        <v>97813</v>
      </c>
      <c r="F22" s="31">
        <v>55488</v>
      </c>
      <c r="G22" s="31">
        <v>111236</v>
      </c>
      <c r="H22" s="31">
        <f>D22+E22+F22</f>
        <v>158640</v>
      </c>
      <c r="I22" s="31">
        <f>D22+E22+G22</f>
        <v>214388</v>
      </c>
      <c r="J22" s="31"/>
      <c r="K22" s="31">
        <f>B22+H22</f>
        <v>1559910</v>
      </c>
      <c r="L22" s="50">
        <f>B22+I22</f>
        <v>1615658</v>
      </c>
      <c r="M22" s="22"/>
      <c r="N22" s="22"/>
      <c r="O22" s="22"/>
      <c r="P22" s="19"/>
      <c r="Q22" s="22"/>
      <c r="R22" s="19"/>
      <c r="S22" s="22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12.75">
      <c r="A23" s="51" t="s">
        <v>88</v>
      </c>
      <c r="B23" s="47">
        <v>1578281</v>
      </c>
      <c r="C23" s="48"/>
      <c r="D23" s="31">
        <v>6134</v>
      </c>
      <c r="E23" s="31">
        <v>110210</v>
      </c>
      <c r="F23" s="31">
        <v>65319</v>
      </c>
      <c r="G23" s="31">
        <v>120488</v>
      </c>
      <c r="H23" s="31">
        <f>D23+E23+F23</f>
        <v>181663</v>
      </c>
      <c r="I23" s="31">
        <f>D23+E23+G23</f>
        <v>236832</v>
      </c>
      <c r="J23" s="31"/>
      <c r="K23" s="31">
        <f>B23+H23</f>
        <v>1759944</v>
      </c>
      <c r="L23" s="50">
        <f>B23+I23</f>
        <v>1815113</v>
      </c>
      <c r="M23" s="22"/>
      <c r="N23" s="22"/>
      <c r="O23" s="22"/>
      <c r="P23" s="19"/>
      <c r="Q23" s="22"/>
      <c r="R23" s="19"/>
      <c r="S23" s="22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12.75">
      <c r="A24" s="51" t="s">
        <v>89</v>
      </c>
      <c r="B24" s="47">
        <v>1681747</v>
      </c>
      <c r="C24" s="48"/>
      <c r="D24" s="31">
        <v>6926</v>
      </c>
      <c r="E24" s="31">
        <v>143161</v>
      </c>
      <c r="F24" s="31">
        <v>75237</v>
      </c>
      <c r="G24" s="31">
        <v>144382</v>
      </c>
      <c r="H24" s="31">
        <f>D24+E24+F24</f>
        <v>225324</v>
      </c>
      <c r="I24" s="31">
        <f>D24+E24+G24</f>
        <v>294469</v>
      </c>
      <c r="J24" s="31"/>
      <c r="K24" s="31">
        <f>B24+H24</f>
        <v>1907071</v>
      </c>
      <c r="L24" s="50">
        <f>B24+I24</f>
        <v>1976216</v>
      </c>
      <c r="M24" s="22"/>
      <c r="N24" s="22"/>
      <c r="O24" s="22"/>
      <c r="P24" s="19"/>
      <c r="Q24" s="22"/>
      <c r="R24" s="22"/>
      <c r="S24" s="22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2.75">
      <c r="A25" s="51" t="s">
        <v>90</v>
      </c>
      <c r="B25" s="47">
        <v>1828719</v>
      </c>
      <c r="C25" s="48"/>
      <c r="D25" s="31">
        <v>7494</v>
      </c>
      <c r="E25" s="31">
        <v>188603</v>
      </c>
      <c r="F25" s="31">
        <v>87281</v>
      </c>
      <c r="G25" s="31">
        <v>165125</v>
      </c>
      <c r="H25" s="31">
        <f>D25+E25+F25</f>
        <v>283378</v>
      </c>
      <c r="I25" s="31">
        <f>D25+E25+G25</f>
        <v>361222</v>
      </c>
      <c r="J25" s="31"/>
      <c r="K25" s="31">
        <f>B25+H25</f>
        <v>2112097</v>
      </c>
      <c r="L25" s="50">
        <f>B25+I25</f>
        <v>2189941</v>
      </c>
      <c r="M25" s="22"/>
      <c r="N25" s="22"/>
      <c r="O25" s="22"/>
      <c r="P25" s="19"/>
      <c r="Q25" s="22"/>
      <c r="R25" s="22"/>
      <c r="S25" s="22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2.75">
      <c r="A26" s="51" t="s">
        <v>91</v>
      </c>
      <c r="B26" s="47">
        <v>1937727</v>
      </c>
      <c r="C26" s="48"/>
      <c r="D26" s="31">
        <v>8109</v>
      </c>
      <c r="E26" s="31">
        <v>215178</v>
      </c>
      <c r="F26" s="31">
        <v>100271</v>
      </c>
      <c r="G26" s="31">
        <v>186566</v>
      </c>
      <c r="H26" s="31">
        <f>D26+E26+F26</f>
        <v>323558</v>
      </c>
      <c r="I26" s="31">
        <f>D26+E26+G26</f>
        <v>409853</v>
      </c>
      <c r="J26" s="31"/>
      <c r="K26" s="31">
        <f>B26+H26</f>
        <v>2261285</v>
      </c>
      <c r="L26" s="50">
        <f>B26+I26</f>
        <v>2347580</v>
      </c>
      <c r="M26" s="22"/>
      <c r="N26" s="22"/>
      <c r="O26" s="22"/>
      <c r="P26" s="19"/>
      <c r="Q26" s="22"/>
      <c r="R26" s="22"/>
      <c r="S26" s="22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2.75">
      <c r="A27" s="51" t="s">
        <v>92</v>
      </c>
      <c r="B27" s="47">
        <v>1974120</v>
      </c>
      <c r="C27" s="48"/>
      <c r="D27" s="31">
        <v>8378</v>
      </c>
      <c r="E27" s="31">
        <v>271650</v>
      </c>
      <c r="F27" s="31">
        <v>112106</v>
      </c>
      <c r="G27" s="31">
        <v>204648</v>
      </c>
      <c r="H27" s="31">
        <f>D27+E27+F27</f>
        <v>392134</v>
      </c>
      <c r="I27" s="31">
        <f>D27+E27+G27</f>
        <v>484676</v>
      </c>
      <c r="J27" s="31"/>
      <c r="K27" s="31">
        <f>B27+H27</f>
        <v>2366254</v>
      </c>
      <c r="L27" s="50">
        <f>B27+I27</f>
        <v>2458796</v>
      </c>
      <c r="M27" s="22"/>
      <c r="N27" s="22"/>
      <c r="O27" s="22"/>
      <c r="P27" s="19"/>
      <c r="Q27" s="22"/>
      <c r="R27" s="22"/>
      <c r="S27" s="22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2.75">
      <c r="A28" s="51" t="s">
        <v>93</v>
      </c>
      <c r="B28" s="47">
        <v>2051015</v>
      </c>
      <c r="C28" s="48"/>
      <c r="D28" s="31">
        <v>8424</v>
      </c>
      <c r="E28" s="31">
        <v>305089</v>
      </c>
      <c r="F28" s="31">
        <v>125886</v>
      </c>
      <c r="G28" s="31">
        <v>226230</v>
      </c>
      <c r="H28" s="31">
        <f>D28+E28+F28</f>
        <v>439399</v>
      </c>
      <c r="I28" s="31">
        <f>D28+E28+G28</f>
        <v>539743</v>
      </c>
      <c r="J28" s="31"/>
      <c r="K28" s="31">
        <f>B28+H28</f>
        <v>2490414</v>
      </c>
      <c r="L28" s="50">
        <f>B28+I28</f>
        <v>2590758</v>
      </c>
      <c r="M28" s="22"/>
      <c r="N28" s="22"/>
      <c r="O28" s="22"/>
      <c r="P28" s="19"/>
      <c r="Q28" s="22"/>
      <c r="R28" s="22"/>
      <c r="S28" s="22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2.75">
      <c r="A29" s="51" t="s">
        <v>94</v>
      </c>
      <c r="B29" s="47">
        <v>2073398</v>
      </c>
      <c r="C29" s="48"/>
      <c r="D29" s="31">
        <v>8638</v>
      </c>
      <c r="E29" s="31">
        <v>328202</v>
      </c>
      <c r="F29" s="31">
        <v>138749</v>
      </c>
      <c r="G29" s="31">
        <v>243481</v>
      </c>
      <c r="H29" s="31">
        <f>D29+E29+F29</f>
        <v>475589</v>
      </c>
      <c r="I29" s="31">
        <f>D29+E29+G29</f>
        <v>580321</v>
      </c>
      <c r="J29" s="31"/>
      <c r="K29" s="31">
        <f>B29+H29</f>
        <v>2548987</v>
      </c>
      <c r="L29" s="50">
        <f>B29+I29</f>
        <v>2653719</v>
      </c>
      <c r="M29" s="22"/>
      <c r="N29" s="22"/>
      <c r="O29" s="22"/>
      <c r="P29" s="19"/>
      <c r="Q29" s="22"/>
      <c r="R29" s="22"/>
      <c r="S29" s="22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2.75">
      <c r="A30" s="51" t="s">
        <v>95</v>
      </c>
      <c r="B30" s="47">
        <v>2093016</v>
      </c>
      <c r="C30" s="48"/>
      <c r="D30" s="31">
        <v>9191</v>
      </c>
      <c r="E30" s="31">
        <v>350956</v>
      </c>
      <c r="F30" s="31">
        <v>151993</v>
      </c>
      <c r="G30" s="31">
        <v>261175</v>
      </c>
      <c r="H30" s="31">
        <f>D30+E30+F30</f>
        <v>512140</v>
      </c>
      <c r="I30" s="31">
        <f>D30+E30+G30</f>
        <v>621322</v>
      </c>
      <c r="J30" s="31"/>
      <c r="K30" s="31">
        <f>B30+H30</f>
        <v>2605156</v>
      </c>
      <c r="L30" s="50">
        <f>B30+I30</f>
        <v>2714338</v>
      </c>
      <c r="M30" s="22"/>
      <c r="N30" s="22"/>
      <c r="O30" s="22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2.75">
      <c r="A31" s="51" t="s">
        <v>96</v>
      </c>
      <c r="B31" s="47">
        <v>2137608</v>
      </c>
      <c r="C31" s="48"/>
      <c r="D31" s="31">
        <v>9555</v>
      </c>
      <c r="E31" s="31">
        <v>370146</v>
      </c>
      <c r="F31" s="31">
        <v>167932</v>
      </c>
      <c r="G31" s="31">
        <v>284920</v>
      </c>
      <c r="H31" s="31">
        <f>D31+E31+F31</f>
        <v>547633</v>
      </c>
      <c r="I31" s="31">
        <f>D31+E31+G31</f>
        <v>664621</v>
      </c>
      <c r="J31" s="31"/>
      <c r="K31" s="31">
        <f>B31+H31</f>
        <v>2685241</v>
      </c>
      <c r="L31" s="50">
        <f>B31+I31</f>
        <v>2802229</v>
      </c>
      <c r="M31" s="22"/>
      <c r="N31" s="22"/>
      <c r="O31" s="22"/>
      <c r="P31" s="19"/>
      <c r="Q31" s="22"/>
      <c r="R31" s="22"/>
      <c r="S31" s="22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2.75">
      <c r="A32" s="51" t="s">
        <v>97</v>
      </c>
      <c r="B32" s="47">
        <v>2094334</v>
      </c>
      <c r="C32" s="48"/>
      <c r="D32" s="31">
        <v>9735</v>
      </c>
      <c r="E32" s="31">
        <v>400613</v>
      </c>
      <c r="F32" s="31">
        <v>184456</v>
      </c>
      <c r="G32" s="31">
        <v>309026</v>
      </c>
      <c r="H32" s="31">
        <f>D32+E32+F32</f>
        <v>594804</v>
      </c>
      <c r="I32" s="31">
        <f>D32+E32+G32</f>
        <v>719374</v>
      </c>
      <c r="J32" s="31"/>
      <c r="K32" s="31">
        <f>B32+H32</f>
        <v>2689138</v>
      </c>
      <c r="L32" s="50">
        <f>B32+I32</f>
        <v>2813708</v>
      </c>
      <c r="M32" s="22"/>
      <c r="N32" s="22"/>
      <c r="O32" s="22"/>
      <c r="P32" s="19"/>
      <c r="Q32" s="22"/>
      <c r="R32" s="22"/>
      <c r="S32" s="22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ht="12.75">
      <c r="A33" s="51" t="s">
        <v>98</v>
      </c>
      <c r="B33" s="47">
        <v>1921851</v>
      </c>
      <c r="C33" s="48"/>
      <c r="D33" s="31">
        <v>10598</v>
      </c>
      <c r="E33" s="31">
        <v>421652</v>
      </c>
      <c r="F33" s="31">
        <v>199909</v>
      </c>
      <c r="G33" s="31">
        <v>328882</v>
      </c>
      <c r="H33" s="31">
        <f>D33+E33+F33</f>
        <v>632159</v>
      </c>
      <c r="I33" s="31">
        <f>D33+E33+G33</f>
        <v>761132</v>
      </c>
      <c r="J33" s="31"/>
      <c r="K33" s="31">
        <f>B33+H33</f>
        <v>2554010</v>
      </c>
      <c r="L33" s="50">
        <f>B33+I33</f>
        <v>2682983</v>
      </c>
      <c r="M33" s="22"/>
      <c r="N33" s="22"/>
      <c r="O33" s="22"/>
      <c r="P33" s="19"/>
      <c r="Q33" s="22"/>
      <c r="R33" s="22"/>
      <c r="S33" s="22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12.75">
      <c r="A34" s="51" t="s">
        <v>99</v>
      </c>
      <c r="B34" s="47">
        <v>1870219</v>
      </c>
      <c r="C34" s="48"/>
      <c r="D34" s="31">
        <v>10778</v>
      </c>
      <c r="E34" s="31">
        <v>454455</v>
      </c>
      <c r="F34" s="31">
        <v>215375</v>
      </c>
      <c r="G34" s="31">
        <v>347462</v>
      </c>
      <c r="H34" s="31">
        <f>D34+E34+F34</f>
        <v>680608</v>
      </c>
      <c r="I34" s="31">
        <f>D34+E34+G34</f>
        <v>812695</v>
      </c>
      <c r="J34" s="31"/>
      <c r="K34" s="31">
        <f>B34+H34</f>
        <v>2550827</v>
      </c>
      <c r="L34" s="50">
        <f>B34+I34</f>
        <v>2682914</v>
      </c>
      <c r="M34" s="22"/>
      <c r="N34" s="22"/>
      <c r="O34" s="22"/>
      <c r="P34" s="19"/>
      <c r="Q34" s="22"/>
      <c r="R34" s="22"/>
      <c r="S34" s="22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12.75">
      <c r="A35" s="51" t="s">
        <v>100</v>
      </c>
      <c r="B35" s="47">
        <v>1854160</v>
      </c>
      <c r="C35" s="48"/>
      <c r="D35" s="31">
        <v>10852</v>
      </c>
      <c r="E35" s="31">
        <v>499309</v>
      </c>
      <c r="F35" s="31">
        <v>231440</v>
      </c>
      <c r="G35" s="31">
        <v>364469</v>
      </c>
      <c r="H35" s="31">
        <f>D35+E35+F35</f>
        <v>741601</v>
      </c>
      <c r="I35" s="31">
        <f>D35+E35+G35</f>
        <v>874630</v>
      </c>
      <c r="J35" s="31"/>
      <c r="K35" s="31">
        <f>B35+H35</f>
        <v>2595761</v>
      </c>
      <c r="L35" s="50">
        <f>B35+I35</f>
        <v>2728790</v>
      </c>
      <c r="M35" s="22"/>
      <c r="N35" s="22"/>
      <c r="O35" s="22"/>
      <c r="P35" s="19"/>
      <c r="Q35" s="22"/>
      <c r="R35" s="22"/>
      <c r="S35" s="22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12.75">
      <c r="A36" s="51" t="s">
        <v>101</v>
      </c>
      <c r="B36" s="47">
        <v>2002547</v>
      </c>
      <c r="C36" s="48"/>
      <c r="D36" s="31">
        <v>11533</v>
      </c>
      <c r="E36" s="31">
        <v>547098</v>
      </c>
      <c r="F36" s="31">
        <v>252266</v>
      </c>
      <c r="G36" s="31">
        <v>393421</v>
      </c>
      <c r="H36" s="31">
        <f>D36+E36+F36</f>
        <v>810897</v>
      </c>
      <c r="I36" s="31">
        <f>D36+E36+G36</f>
        <v>952052</v>
      </c>
      <c r="J36" s="31"/>
      <c r="K36" s="31">
        <f>B36+H36</f>
        <v>2813444</v>
      </c>
      <c r="L36" s="50">
        <f>B36+I36</f>
        <v>2954599</v>
      </c>
      <c r="M36" s="22"/>
      <c r="N36" s="22"/>
      <c r="O36" s="22"/>
      <c r="P36" s="19"/>
      <c r="Q36" s="22"/>
      <c r="R36" s="22"/>
      <c r="S36" s="22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12.75">
      <c r="A37" s="51" t="s">
        <v>102</v>
      </c>
      <c r="B37" s="47">
        <v>2103494</v>
      </c>
      <c r="C37" s="48"/>
      <c r="D37" s="31">
        <v>12584</v>
      </c>
      <c r="E37" s="31">
        <v>591333</v>
      </c>
      <c r="F37" s="31">
        <v>269611</v>
      </c>
      <c r="G37" s="31">
        <v>415392</v>
      </c>
      <c r="H37" s="31">
        <f>D37+E37+F37</f>
        <v>873528</v>
      </c>
      <c r="I37" s="31">
        <f>D37+E37+G37</f>
        <v>1019309</v>
      </c>
      <c r="J37" s="31"/>
      <c r="K37" s="31">
        <f>B37+H37</f>
        <v>2977022</v>
      </c>
      <c r="L37" s="50">
        <f>B37+I37</f>
        <v>3122803</v>
      </c>
      <c r="M37" s="22"/>
      <c r="N37" s="22"/>
      <c r="O37" s="22"/>
      <c r="P37" s="19"/>
      <c r="Q37" s="22"/>
      <c r="R37" s="22"/>
      <c r="S37" s="22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ht="12.75">
      <c r="A38" s="51" t="s">
        <v>103</v>
      </c>
      <c r="B38" s="47">
        <v>2188731</v>
      </c>
      <c r="C38" s="48"/>
      <c r="D38" s="31">
        <v>13584</v>
      </c>
      <c r="E38" s="31">
        <v>629071</v>
      </c>
      <c r="F38" s="31">
        <v>291255</v>
      </c>
      <c r="G38" s="31">
        <v>444273</v>
      </c>
      <c r="H38" s="31">
        <f>D38+E38+F38</f>
        <v>933910</v>
      </c>
      <c r="I38" s="31">
        <f>D38+E38+G38</f>
        <v>1086928</v>
      </c>
      <c r="J38" s="31"/>
      <c r="K38" s="31">
        <f>B38+H38</f>
        <v>3122641</v>
      </c>
      <c r="L38" s="50">
        <f>B38+I38</f>
        <v>3275659</v>
      </c>
      <c r="M38" s="22"/>
      <c r="N38" s="22"/>
      <c r="O38" s="22"/>
      <c r="P38" s="19"/>
      <c r="Q38" s="22"/>
      <c r="R38" s="22"/>
      <c r="S38" s="22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12.75">
      <c r="A39" s="51" t="s">
        <v>104</v>
      </c>
      <c r="B39" s="47">
        <v>2424049</v>
      </c>
      <c r="C39" s="48"/>
      <c r="D39" s="31">
        <v>14510</v>
      </c>
      <c r="E39" s="31">
        <v>668176</v>
      </c>
      <c r="F39" s="31">
        <v>311872</v>
      </c>
      <c r="G39" s="31">
        <v>468896</v>
      </c>
      <c r="H39" s="31">
        <f>D39+E39+F39</f>
        <v>994558</v>
      </c>
      <c r="I39" s="31">
        <f>D39+E39+G39</f>
        <v>1151582</v>
      </c>
      <c r="J39" s="31"/>
      <c r="K39" s="31">
        <f>B39+H39</f>
        <v>3418607</v>
      </c>
      <c r="L39" s="50">
        <f>B39+I39</f>
        <v>3575631</v>
      </c>
      <c r="M39" s="22"/>
      <c r="N39" s="22"/>
      <c r="O39" s="22"/>
      <c r="P39" s="19"/>
      <c r="Q39" s="22"/>
      <c r="R39" s="22"/>
      <c r="S39" s="22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12.75">
      <c r="A40" s="51" t="s">
        <v>105</v>
      </c>
      <c r="B40" s="47">
        <v>2436656</v>
      </c>
      <c r="C40" s="48"/>
      <c r="D40" s="31">
        <v>15054</v>
      </c>
      <c r="E40" s="31">
        <v>698559</v>
      </c>
      <c r="F40" s="31">
        <v>328505</v>
      </c>
      <c r="G40" s="31">
        <v>481714</v>
      </c>
      <c r="H40" s="31">
        <f>D40+E40+F40</f>
        <v>1042118</v>
      </c>
      <c r="I40" s="31">
        <f>D40+E40+G40</f>
        <v>1195327</v>
      </c>
      <c r="J40" s="31"/>
      <c r="K40" s="31">
        <f>B40+H40</f>
        <v>3478774</v>
      </c>
      <c r="L40" s="50">
        <f>B40+I40</f>
        <v>3631983</v>
      </c>
      <c r="M40" s="22"/>
      <c r="N40" s="22"/>
      <c r="O40" s="22"/>
      <c r="P40" s="19"/>
      <c r="Q40" s="22"/>
      <c r="R40" s="22"/>
      <c r="S40" s="22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12.75">
      <c r="A41" s="46">
        <v>2002</v>
      </c>
      <c r="B41" s="47">
        <v>2420641</v>
      </c>
      <c r="C41" s="48"/>
      <c r="D41" s="31">
        <v>15059</v>
      </c>
      <c r="E41" s="31">
        <v>717326</v>
      </c>
      <c r="F41" s="31">
        <v>345907</v>
      </c>
      <c r="G41" s="31">
        <v>494423</v>
      </c>
      <c r="H41" s="31">
        <f>D41+E41+F41</f>
        <v>1078292</v>
      </c>
      <c r="I41" s="31">
        <f>D41+E41+G41</f>
        <v>1226808</v>
      </c>
      <c r="J41" s="31"/>
      <c r="K41" s="31">
        <f>B41+H41</f>
        <v>3498933</v>
      </c>
      <c r="L41" s="50">
        <f>B41+I41</f>
        <v>3647449</v>
      </c>
      <c r="M41" s="22"/>
      <c r="N41" s="22"/>
      <c r="O41" s="22"/>
      <c r="P41" s="19"/>
      <c r="Q41" s="22"/>
      <c r="R41" s="22"/>
      <c r="S41" s="22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2.75">
      <c r="A42" s="46">
        <v>2003</v>
      </c>
      <c r="B42" s="47">
        <v>2450408</v>
      </c>
      <c r="C42" s="48"/>
      <c r="D42" s="31">
        <v>14643</v>
      </c>
      <c r="E42" s="31">
        <v>733984</v>
      </c>
      <c r="F42" s="31">
        <v>362921</v>
      </c>
      <c r="G42" s="31">
        <v>509996</v>
      </c>
      <c r="H42" s="31">
        <f>D42+E42+F42</f>
        <v>1111548</v>
      </c>
      <c r="I42" s="31">
        <f>D42+E42+G42</f>
        <v>1258623</v>
      </c>
      <c r="J42" s="31"/>
      <c r="K42" s="31">
        <f>B42+H42</f>
        <v>3561956</v>
      </c>
      <c r="L42" s="50">
        <f>B42+I42</f>
        <v>3709031</v>
      </c>
      <c r="M42" s="22"/>
      <c r="N42" s="22"/>
      <c r="O42" s="22"/>
      <c r="P42" s="19"/>
      <c r="Q42" s="22"/>
      <c r="R42" s="22"/>
      <c r="S42" s="22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2.75">
      <c r="A43" s="46">
        <v>2004</v>
      </c>
      <c r="B43" s="47">
        <v>2438614</v>
      </c>
      <c r="C43" s="48"/>
      <c r="D43" s="31">
        <v>14642</v>
      </c>
      <c r="E43" s="31">
        <v>767032</v>
      </c>
      <c r="F43" s="31">
        <v>380060</v>
      </c>
      <c r="G43" s="31">
        <v>529432</v>
      </c>
      <c r="H43" s="31">
        <f>D43+E43+F43</f>
        <v>1161734</v>
      </c>
      <c r="I43" s="31">
        <f>D43+E43+G43</f>
        <v>1311106</v>
      </c>
      <c r="J43" s="31"/>
      <c r="K43" s="31">
        <f>B43+H43</f>
        <v>3600348</v>
      </c>
      <c r="L43" s="50">
        <f>B43+I43</f>
        <v>3749720</v>
      </c>
      <c r="M43" s="22"/>
      <c r="N43" s="52"/>
      <c r="O43" s="52"/>
      <c r="P43" s="53"/>
      <c r="Q43" s="52"/>
      <c r="R43" s="52"/>
      <c r="S43" s="52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ht="12.75">
      <c r="A44" s="46">
        <v>2005</v>
      </c>
      <c r="B44" s="47">
        <v>2329901</v>
      </c>
      <c r="C44" s="48"/>
      <c r="D44" s="31">
        <v>14222</v>
      </c>
      <c r="E44" s="31">
        <v>820781</v>
      </c>
      <c r="F44" s="31">
        <v>396791</v>
      </c>
      <c r="G44" s="31">
        <v>540678</v>
      </c>
      <c r="H44" s="31">
        <f>D44+E44+F44</f>
        <v>1231794</v>
      </c>
      <c r="I44" s="31">
        <f>D44+E44+G44</f>
        <v>1375681</v>
      </c>
      <c r="J44" s="31"/>
      <c r="K44" s="31">
        <f>B44+H44</f>
        <v>3561695</v>
      </c>
      <c r="L44" s="50">
        <f>B44+I44</f>
        <v>3705582</v>
      </c>
      <c r="M44" s="22"/>
      <c r="N44" s="52"/>
      <c r="O44" s="52"/>
      <c r="P44" s="53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ht="13.5" thickBot="1">
      <c r="A45" s="54"/>
      <c r="B45" s="55"/>
      <c r="C45" s="54"/>
      <c r="D45" s="54"/>
      <c r="E45" s="54"/>
      <c r="F45" s="54"/>
      <c r="G45" s="54"/>
      <c r="H45" s="54"/>
      <c r="I45" s="54"/>
      <c r="J45" s="54"/>
      <c r="K45" s="54"/>
      <c r="L45" s="56"/>
      <c r="M45" s="22"/>
      <c r="N45" s="22"/>
      <c r="O45" s="22"/>
      <c r="P45" s="19"/>
      <c r="Q45" s="22"/>
      <c r="R45" s="22"/>
      <c r="S45" s="22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12.75">
      <c r="A46" s="22"/>
      <c r="B46" s="57"/>
      <c r="C46" s="22"/>
      <c r="D46" s="22"/>
      <c r="E46" s="22"/>
      <c r="F46" s="22"/>
      <c r="G46" s="22"/>
      <c r="H46" s="22"/>
      <c r="I46" s="22"/>
      <c r="J46" s="22"/>
      <c r="K46" s="22"/>
      <c r="L46" s="58"/>
      <c r="M46" s="22"/>
      <c r="N46" s="22"/>
      <c r="O46" s="22"/>
      <c r="P46" s="19"/>
      <c r="Q46" s="22"/>
      <c r="R46" s="22"/>
      <c r="S46" s="22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2.75">
      <c r="A47" s="22"/>
      <c r="B47" s="57"/>
      <c r="C47" s="22"/>
      <c r="D47" s="22"/>
      <c r="E47" s="22"/>
      <c r="F47" s="22"/>
      <c r="G47" s="22"/>
      <c r="H47" s="22"/>
      <c r="I47" s="22"/>
      <c r="J47" s="22"/>
      <c r="K47" s="22"/>
      <c r="L47" s="58"/>
      <c r="M47" s="19"/>
      <c r="N47" s="22"/>
      <c r="O47" s="22"/>
      <c r="P47" s="19"/>
      <c r="Q47" s="22"/>
      <c r="R47" s="22"/>
      <c r="S47" s="22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12.75">
      <c r="A48" s="22"/>
      <c r="B48" s="57"/>
      <c r="C48" s="22"/>
      <c r="D48" s="22"/>
      <c r="E48" s="22"/>
      <c r="F48" s="22"/>
      <c r="G48" s="22"/>
      <c r="H48" s="22"/>
      <c r="I48" s="22"/>
      <c r="J48" s="22"/>
      <c r="K48" s="22"/>
      <c r="L48" s="58"/>
      <c r="M48" s="19"/>
      <c r="N48" s="22"/>
      <c r="O48" s="22"/>
      <c r="P48" s="19"/>
      <c r="Q48" s="22"/>
      <c r="R48" s="19"/>
      <c r="S48" s="22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12.75">
      <c r="A49" s="22"/>
      <c r="B49" s="57"/>
      <c r="C49" s="22"/>
      <c r="D49" s="22"/>
      <c r="E49" s="22"/>
      <c r="F49" s="22"/>
      <c r="G49" s="22"/>
      <c r="H49" s="22"/>
      <c r="I49" s="22"/>
      <c r="J49" s="22"/>
      <c r="K49" s="22"/>
      <c r="L49" s="58"/>
      <c r="M49" s="19"/>
      <c r="N49" s="22"/>
      <c r="O49" s="22"/>
      <c r="P49" s="19"/>
      <c r="Q49" s="22"/>
      <c r="R49" s="22"/>
      <c r="S49" s="22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2.75">
      <c r="A50" s="22"/>
      <c r="B50" s="57"/>
      <c r="C50" s="22"/>
      <c r="D50" s="22"/>
      <c r="E50" s="22"/>
      <c r="F50" s="22"/>
      <c r="G50" s="22"/>
      <c r="H50" s="22"/>
      <c r="I50" s="22"/>
      <c r="J50" s="22"/>
      <c r="K50" s="22"/>
      <c r="L50" s="58"/>
      <c r="M50" s="19"/>
      <c r="N50" s="22"/>
      <c r="O50" s="22"/>
      <c r="P50" s="19"/>
      <c r="Q50" s="22"/>
      <c r="R50" s="22"/>
      <c r="S50" s="22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2.75">
      <c r="A51" s="22"/>
      <c r="B51" s="57"/>
      <c r="C51" s="22"/>
      <c r="D51" s="22"/>
      <c r="E51" s="22"/>
      <c r="F51" s="22"/>
      <c r="G51" s="22"/>
      <c r="H51" s="22"/>
      <c r="I51" s="22"/>
      <c r="J51" s="22"/>
      <c r="K51" s="22"/>
      <c r="L51" s="58"/>
      <c r="M51" s="19"/>
      <c r="N51" s="22"/>
      <c r="O51" s="22"/>
      <c r="P51" s="19"/>
      <c r="Q51" s="22"/>
      <c r="R51" s="22"/>
      <c r="S51" s="22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2.75">
      <c r="A52" s="22"/>
      <c r="B52" s="57"/>
      <c r="C52" s="22"/>
      <c r="D52" s="22"/>
      <c r="E52" s="22"/>
      <c r="F52" s="22"/>
      <c r="G52" s="22"/>
      <c r="H52" s="22"/>
      <c r="I52" s="22"/>
      <c r="J52" s="22"/>
      <c r="K52" s="22"/>
      <c r="L52" s="58"/>
      <c r="M52" s="19"/>
      <c r="N52" s="22"/>
      <c r="O52" s="22"/>
      <c r="P52" s="19"/>
      <c r="Q52" s="22"/>
      <c r="R52" s="22"/>
      <c r="S52" s="22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2.75">
      <c r="A53" s="22"/>
      <c r="B53" s="57"/>
      <c r="C53" s="22"/>
      <c r="D53" s="22"/>
      <c r="E53" s="22"/>
      <c r="F53" s="22"/>
      <c r="G53" s="22"/>
      <c r="H53" s="22"/>
      <c r="I53" s="22"/>
      <c r="J53" s="22"/>
      <c r="K53" s="22"/>
      <c r="L53" s="58"/>
      <c r="M53" s="19"/>
      <c r="N53" s="22"/>
      <c r="O53" s="22"/>
      <c r="P53" s="19"/>
      <c r="Q53" s="22"/>
      <c r="R53" s="22"/>
      <c r="S53" s="22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2.75">
      <c r="A54" s="22"/>
      <c r="B54" s="57"/>
      <c r="C54" s="22"/>
      <c r="D54" s="22"/>
      <c r="E54" s="22"/>
      <c r="F54" s="22"/>
      <c r="G54" s="22"/>
      <c r="H54" s="22"/>
      <c r="I54" s="22"/>
      <c r="J54" s="22"/>
      <c r="K54" s="22"/>
      <c r="L54" s="58"/>
      <c r="M54" s="19"/>
      <c r="N54" s="22"/>
      <c r="O54" s="22"/>
      <c r="P54" s="19"/>
      <c r="Q54" s="19"/>
      <c r="R54" s="19"/>
      <c r="S54" s="22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2.75">
      <c r="A55" s="22"/>
      <c r="B55" s="57"/>
      <c r="C55" s="22"/>
      <c r="D55" s="22"/>
      <c r="E55" s="22"/>
      <c r="F55" s="22"/>
      <c r="G55" s="22"/>
      <c r="H55" s="22"/>
      <c r="I55" s="22"/>
      <c r="J55" s="22"/>
      <c r="K55" s="22"/>
      <c r="L55" s="58"/>
      <c r="M55" s="19"/>
      <c r="N55" s="22"/>
      <c r="O55" s="22"/>
      <c r="P55" s="19"/>
      <c r="Q55" s="22"/>
      <c r="R55" s="22"/>
      <c r="S55" s="22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2.75">
      <c r="A56" s="22"/>
      <c r="B56" s="57"/>
      <c r="C56" s="22"/>
      <c r="D56" s="22"/>
      <c r="E56" s="22"/>
      <c r="F56" s="22"/>
      <c r="G56" s="22"/>
      <c r="H56" s="22"/>
      <c r="I56" s="22"/>
      <c r="J56" s="22"/>
      <c r="K56" s="22"/>
      <c r="L56" s="58"/>
      <c r="M56" s="19"/>
      <c r="N56" s="22"/>
      <c r="O56" s="22"/>
      <c r="P56" s="19"/>
      <c r="Q56" s="22"/>
      <c r="R56" s="22"/>
      <c r="S56" s="22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2.75">
      <c r="A57" s="22"/>
      <c r="B57" s="57"/>
      <c r="C57" s="22"/>
      <c r="D57" s="22"/>
      <c r="E57" s="22"/>
      <c r="F57" s="22"/>
      <c r="G57" s="22"/>
      <c r="H57" s="22"/>
      <c r="I57" s="22"/>
      <c r="J57" s="22"/>
      <c r="K57" s="22"/>
      <c r="L57" s="58"/>
      <c r="M57" s="19"/>
      <c r="N57" s="22"/>
      <c r="O57" s="22"/>
      <c r="P57" s="19"/>
      <c r="Q57" s="22"/>
      <c r="R57" s="22"/>
      <c r="S57" s="22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12.75">
      <c r="A58" s="22"/>
      <c r="B58" s="57"/>
      <c r="C58" s="22"/>
      <c r="D58" s="22"/>
      <c r="E58" s="22"/>
      <c r="F58" s="22"/>
      <c r="G58" s="22"/>
      <c r="H58" s="22"/>
      <c r="I58" s="22"/>
      <c r="J58" s="22"/>
      <c r="K58" s="22"/>
      <c r="L58" s="21"/>
      <c r="M58" s="19"/>
      <c r="N58" s="22"/>
      <c r="O58" s="22"/>
      <c r="P58" s="19"/>
      <c r="Q58" s="22"/>
      <c r="R58" s="22"/>
      <c r="S58" s="22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12.75">
      <c r="A59" s="22"/>
      <c r="B59" s="57"/>
      <c r="C59" s="22"/>
      <c r="D59" s="22"/>
      <c r="E59" s="22"/>
      <c r="F59" s="22"/>
      <c r="G59" s="22"/>
      <c r="H59" s="22"/>
      <c r="I59" s="22"/>
      <c r="J59" s="22"/>
      <c r="K59" s="22"/>
      <c r="L59" s="21"/>
      <c r="M59" s="19"/>
      <c r="N59" s="22"/>
      <c r="O59" s="22"/>
      <c r="P59" s="22"/>
      <c r="Q59" s="22"/>
      <c r="R59" s="22"/>
      <c r="S59" s="22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2.75">
      <c r="A60" s="22"/>
      <c r="B60" s="57"/>
      <c r="C60" s="22"/>
      <c r="D60" s="22"/>
      <c r="E60" s="22"/>
      <c r="F60" s="22"/>
      <c r="G60" s="22"/>
      <c r="H60" s="22"/>
      <c r="I60" s="22"/>
      <c r="J60" s="22"/>
      <c r="K60" s="22"/>
      <c r="L60" s="21"/>
      <c r="M60" s="19"/>
      <c r="N60" s="22"/>
      <c r="O60" s="22"/>
      <c r="P60" s="19"/>
      <c r="Q60" s="22"/>
      <c r="R60" s="22"/>
      <c r="S60" s="22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12.75">
      <c r="A61" s="22"/>
      <c r="B61" s="57"/>
      <c r="C61" s="22"/>
      <c r="D61" s="22"/>
      <c r="E61" s="22"/>
      <c r="F61" s="22"/>
      <c r="G61" s="22"/>
      <c r="H61" s="22"/>
      <c r="I61" s="22"/>
      <c r="J61" s="22"/>
      <c r="K61" s="22"/>
      <c r="L61" s="21"/>
      <c r="M61" s="19"/>
      <c r="N61" s="22"/>
      <c r="O61" s="22"/>
      <c r="P61" s="19"/>
      <c r="Q61" s="19"/>
      <c r="R61" s="19"/>
      <c r="S61" s="22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2.75">
      <c r="A62" s="22"/>
      <c r="B62" s="57"/>
      <c r="C62" s="22"/>
      <c r="D62" s="22"/>
      <c r="E62" s="22"/>
      <c r="F62" s="22"/>
      <c r="G62" s="22"/>
      <c r="H62" s="22"/>
      <c r="I62" s="22"/>
      <c r="J62" s="22"/>
      <c r="K62" s="22"/>
      <c r="L62" s="21"/>
      <c r="M62" s="19"/>
      <c r="N62" s="22"/>
      <c r="O62" s="22"/>
      <c r="P62" s="22"/>
      <c r="Q62" s="22"/>
      <c r="R62" s="19"/>
      <c r="S62" s="22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2.75">
      <c r="A63" s="22"/>
      <c r="B63" s="57"/>
      <c r="C63" s="22"/>
      <c r="D63" s="22"/>
      <c r="E63" s="22"/>
      <c r="F63" s="22"/>
      <c r="G63" s="22"/>
      <c r="H63" s="22"/>
      <c r="I63" s="22"/>
      <c r="J63" s="22"/>
      <c r="K63" s="22"/>
      <c r="L63" s="21"/>
      <c r="M63" s="19"/>
      <c r="N63" s="22"/>
      <c r="O63" s="22"/>
      <c r="P63" s="22"/>
      <c r="Q63" s="22"/>
      <c r="R63" s="19"/>
      <c r="S63" s="22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2.75">
      <c r="A64" s="22"/>
      <c r="B64" s="57"/>
      <c r="C64" s="22"/>
      <c r="D64" s="22"/>
      <c r="E64" s="22"/>
      <c r="F64" s="22"/>
      <c r="G64" s="22"/>
      <c r="H64" s="22"/>
      <c r="I64" s="22"/>
      <c r="J64" s="22"/>
      <c r="K64" s="22"/>
      <c r="L64" s="21"/>
      <c r="M64" s="19"/>
      <c r="N64" s="22"/>
      <c r="O64" s="22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12.75">
      <c r="A65" s="22"/>
      <c r="B65" s="57"/>
      <c r="C65" s="22"/>
      <c r="D65" s="22"/>
      <c r="E65" s="22"/>
      <c r="F65" s="22"/>
      <c r="G65" s="22"/>
      <c r="H65" s="22"/>
      <c r="I65" s="22"/>
      <c r="J65" s="22"/>
      <c r="K65" s="22"/>
      <c r="L65" s="21"/>
      <c r="M65" s="19"/>
      <c r="N65" s="22"/>
      <c r="O65" s="22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2.75">
      <c r="A66" s="22"/>
      <c r="B66" s="57"/>
      <c r="C66" s="22"/>
      <c r="D66" s="22"/>
      <c r="E66" s="22"/>
      <c r="F66" s="22"/>
      <c r="G66" s="22"/>
      <c r="H66" s="22"/>
      <c r="I66" s="22"/>
      <c r="J66" s="22"/>
      <c r="K66" s="22"/>
      <c r="L66" s="21"/>
      <c r="M66" s="19"/>
      <c r="N66" s="22"/>
      <c r="O66" s="22"/>
      <c r="P66" s="19"/>
      <c r="Q66" s="19"/>
      <c r="R66" s="19"/>
      <c r="S66" s="22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2.75">
      <c r="A67" s="22"/>
      <c r="B67" s="57"/>
      <c r="C67" s="22"/>
      <c r="D67" s="22"/>
      <c r="E67" s="22"/>
      <c r="F67" s="22"/>
      <c r="G67" s="22"/>
      <c r="H67" s="22"/>
      <c r="I67" s="22"/>
      <c r="J67" s="22"/>
      <c r="K67" s="22"/>
      <c r="L67" s="21"/>
      <c r="M67" s="19"/>
      <c r="N67" s="22"/>
      <c r="O67" s="22"/>
      <c r="P67" s="19"/>
      <c r="Q67" s="19"/>
      <c r="R67" s="19"/>
      <c r="S67" s="22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2.75">
      <c r="A68" s="22"/>
      <c r="B68" s="57"/>
      <c r="C68" s="22"/>
      <c r="D68" s="22"/>
      <c r="E68" s="22"/>
      <c r="F68" s="22"/>
      <c r="G68" s="22"/>
      <c r="H68" s="22"/>
      <c r="I68" s="22"/>
      <c r="J68" s="22"/>
      <c r="K68" s="22"/>
      <c r="L68" s="21"/>
      <c r="M68" s="19"/>
      <c r="N68" s="22"/>
      <c r="O68" s="22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12.75">
      <c r="A69" s="22"/>
      <c r="B69" s="57"/>
      <c r="C69" s="22"/>
      <c r="D69" s="22"/>
      <c r="E69" s="22"/>
      <c r="F69" s="22"/>
      <c r="G69" s="22"/>
      <c r="H69" s="22"/>
      <c r="I69" s="22"/>
      <c r="J69" s="22"/>
      <c r="K69" s="22"/>
      <c r="L69" s="21"/>
      <c r="M69" s="19"/>
      <c r="N69" s="22"/>
      <c r="O69" s="22"/>
      <c r="P69" s="22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2.75">
      <c r="A70" s="22"/>
      <c r="B70" s="57"/>
      <c r="C70" s="22"/>
      <c r="D70" s="22"/>
      <c r="E70" s="22"/>
      <c r="F70" s="22"/>
      <c r="G70" s="22"/>
      <c r="H70" s="22"/>
      <c r="I70" s="22"/>
      <c r="J70" s="22"/>
      <c r="K70" s="22"/>
      <c r="L70" s="21"/>
      <c r="M70" s="19"/>
      <c r="N70" s="22"/>
      <c r="O70" s="22"/>
      <c r="P70" s="22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2.75">
      <c r="A71" s="22"/>
      <c r="B71" s="57"/>
      <c r="C71" s="22"/>
      <c r="D71" s="22"/>
      <c r="E71" s="22"/>
      <c r="F71" s="22"/>
      <c r="G71" s="22"/>
      <c r="H71" s="22"/>
      <c r="I71" s="22"/>
      <c r="J71" s="22"/>
      <c r="K71" s="22"/>
      <c r="L71" s="21"/>
      <c r="M71" s="19"/>
      <c r="N71" s="22"/>
      <c r="O71" s="22"/>
      <c r="P71" s="22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12.75">
      <c r="A72" s="22"/>
      <c r="B72" s="57"/>
      <c r="C72" s="22"/>
      <c r="D72" s="22"/>
      <c r="E72" s="22"/>
      <c r="F72" s="22"/>
      <c r="G72" s="22"/>
      <c r="H72" s="22"/>
      <c r="I72" s="22"/>
      <c r="J72" s="22"/>
      <c r="K72" s="22"/>
      <c r="L72" s="21"/>
      <c r="M72" s="19"/>
      <c r="N72" s="22"/>
      <c r="O72" s="22"/>
      <c r="P72" s="22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2.75">
      <c r="A73" s="22"/>
      <c r="B73" s="57"/>
      <c r="C73" s="22"/>
      <c r="D73" s="22"/>
      <c r="E73" s="22"/>
      <c r="F73" s="22"/>
      <c r="G73" s="22"/>
      <c r="H73" s="22"/>
      <c r="I73" s="22"/>
      <c r="J73" s="22"/>
      <c r="K73" s="22"/>
      <c r="L73" s="21"/>
      <c r="M73" s="19"/>
      <c r="N73" s="22"/>
      <c r="O73" s="22"/>
      <c r="P73" s="22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2.75">
      <c r="A74" s="22"/>
      <c r="B74" s="57"/>
      <c r="C74" s="22"/>
      <c r="D74" s="22"/>
      <c r="E74" s="22"/>
      <c r="F74" s="22"/>
      <c r="G74" s="22"/>
      <c r="H74" s="22"/>
      <c r="I74" s="22"/>
      <c r="J74" s="22"/>
      <c r="K74" s="22"/>
      <c r="L74" s="21"/>
      <c r="M74" s="19"/>
      <c r="N74" s="22"/>
      <c r="O74" s="22"/>
      <c r="P74" s="22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2.75">
      <c r="A75" s="22"/>
      <c r="B75" s="57"/>
      <c r="C75" s="22"/>
      <c r="D75" s="22"/>
      <c r="E75" s="22"/>
      <c r="F75" s="22"/>
      <c r="G75" s="22"/>
      <c r="H75" s="22"/>
      <c r="I75" s="22"/>
      <c r="J75" s="22"/>
      <c r="K75" s="22"/>
      <c r="L75" s="21"/>
      <c r="M75" s="19"/>
      <c r="N75" s="22"/>
      <c r="O75" s="22"/>
      <c r="P75" s="22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2.75">
      <c r="A76" s="22"/>
      <c r="B76" s="57"/>
      <c r="C76" s="22"/>
      <c r="D76" s="22"/>
      <c r="E76" s="22"/>
      <c r="F76" s="22"/>
      <c r="G76" s="22"/>
      <c r="H76" s="22"/>
      <c r="I76" s="22"/>
      <c r="J76" s="22"/>
      <c r="K76" s="22"/>
      <c r="L76" s="21"/>
      <c r="M76" s="19"/>
      <c r="N76" s="22"/>
      <c r="O76" s="22"/>
      <c r="P76" s="22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2.75">
      <c r="A77" s="22"/>
      <c r="B77" s="57"/>
      <c r="C77" s="22"/>
      <c r="D77" s="22"/>
      <c r="E77" s="22"/>
      <c r="F77" s="22"/>
      <c r="G77" s="22"/>
      <c r="H77" s="22"/>
      <c r="I77" s="22"/>
      <c r="J77" s="22"/>
      <c r="K77" s="22"/>
      <c r="L77" s="21"/>
      <c r="M77" s="19"/>
      <c r="N77" s="22"/>
      <c r="O77" s="22"/>
      <c r="P77" s="22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2.75">
      <c r="A78" s="22"/>
      <c r="B78" s="57"/>
      <c r="C78" s="22"/>
      <c r="D78" s="22"/>
      <c r="E78" s="22"/>
      <c r="F78" s="22"/>
      <c r="G78" s="22"/>
      <c r="H78" s="22"/>
      <c r="I78" s="22"/>
      <c r="J78" s="22"/>
      <c r="K78" s="22"/>
      <c r="L78" s="21"/>
      <c r="M78" s="19"/>
      <c r="N78" s="22"/>
      <c r="O78" s="22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2.75">
      <c r="A79" s="22"/>
      <c r="B79" s="57"/>
      <c r="C79" s="22"/>
      <c r="D79" s="22"/>
      <c r="E79" s="22"/>
      <c r="F79" s="22"/>
      <c r="G79" s="22"/>
      <c r="H79" s="22"/>
      <c r="I79" s="22"/>
      <c r="J79" s="22"/>
      <c r="K79" s="22"/>
      <c r="L79" s="21"/>
      <c r="M79" s="19"/>
      <c r="N79" s="19"/>
      <c r="O79" s="22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2.75">
      <c r="A80" s="22"/>
      <c r="B80" s="57"/>
      <c r="C80" s="22"/>
      <c r="D80" s="22"/>
      <c r="E80" s="22"/>
      <c r="F80" s="22"/>
      <c r="G80" s="22"/>
      <c r="H80" s="22"/>
      <c r="I80" s="22"/>
      <c r="J80" s="22"/>
      <c r="K80" s="22"/>
      <c r="L80" s="21"/>
      <c r="M80" s="19"/>
      <c r="N80" s="19"/>
      <c r="O80" s="22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2.75">
      <c r="A81" s="22"/>
      <c r="B81" s="57"/>
      <c r="C81" s="22"/>
      <c r="D81" s="22"/>
      <c r="E81" s="22"/>
      <c r="F81" s="22"/>
      <c r="G81" s="22"/>
      <c r="H81" s="22"/>
      <c r="I81" s="22"/>
      <c r="J81" s="22"/>
      <c r="K81" s="22"/>
      <c r="L81" s="21"/>
      <c r="M81" s="19"/>
      <c r="N81" s="19"/>
      <c r="O81" s="22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2.75">
      <c r="A82" s="22"/>
      <c r="B82" s="57"/>
      <c r="C82" s="22"/>
      <c r="D82" s="22"/>
      <c r="E82" s="22"/>
      <c r="F82" s="22"/>
      <c r="G82" s="22"/>
      <c r="H82" s="22"/>
      <c r="I82" s="22"/>
      <c r="J82" s="22"/>
      <c r="K82" s="22"/>
      <c r="L82" s="21"/>
      <c r="M82" s="19"/>
      <c r="N82" s="19"/>
      <c r="O82" s="22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12.75">
      <c r="A83" s="22"/>
      <c r="B83" s="57"/>
      <c r="C83" s="22"/>
      <c r="D83" s="22"/>
      <c r="E83" s="22"/>
      <c r="F83" s="22"/>
      <c r="G83" s="22"/>
      <c r="H83" s="22"/>
      <c r="I83" s="22"/>
      <c r="J83" s="22"/>
      <c r="K83" s="22"/>
      <c r="L83" s="21"/>
      <c r="M83" s="19"/>
      <c r="N83" s="19"/>
      <c r="O83" s="22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12.75">
      <c r="A84" s="22"/>
      <c r="B84" s="57"/>
      <c r="C84" s="22"/>
      <c r="D84" s="22"/>
      <c r="E84" s="22"/>
      <c r="F84" s="22"/>
      <c r="G84" s="22"/>
      <c r="H84" s="22"/>
      <c r="I84" s="22"/>
      <c r="J84" s="22"/>
      <c r="K84" s="22"/>
      <c r="L84" s="21"/>
      <c r="M84" s="19"/>
      <c r="N84" s="19"/>
      <c r="O84" s="22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2.75">
      <c r="A85" s="22"/>
      <c r="B85" s="57"/>
      <c r="C85" s="22"/>
      <c r="D85" s="22"/>
      <c r="E85" s="22"/>
      <c r="F85" s="22"/>
      <c r="G85" s="22"/>
      <c r="H85" s="22"/>
      <c r="I85" s="22"/>
      <c r="J85" s="22"/>
      <c r="K85" s="22"/>
      <c r="L85" s="21"/>
      <c r="M85" s="19"/>
      <c r="N85" s="19"/>
      <c r="O85" s="22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ht="12.75">
      <c r="A86" s="22"/>
      <c r="B86" s="57"/>
      <c r="C86" s="22"/>
      <c r="D86" s="22"/>
      <c r="E86" s="22"/>
      <c r="F86" s="22"/>
      <c r="G86" s="22"/>
      <c r="H86" s="22"/>
      <c r="I86" s="22"/>
      <c r="J86" s="22"/>
      <c r="K86" s="22"/>
      <c r="L86" s="21"/>
      <c r="M86" s="19"/>
      <c r="N86" s="19"/>
      <c r="O86" s="22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1"/>
      <c r="M87" s="19"/>
      <c r="N87" s="19"/>
      <c r="O87" s="22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1"/>
      <c r="M88" s="19"/>
      <c r="N88" s="19"/>
      <c r="O88" s="22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1"/>
      <c r="M89" s="19"/>
      <c r="N89" s="19"/>
      <c r="O89" s="22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1"/>
      <c r="M90" s="19"/>
      <c r="N90" s="19"/>
      <c r="O90" s="22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1"/>
      <c r="M91" s="19"/>
      <c r="N91" s="19"/>
      <c r="O91" s="22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1"/>
      <c r="M92" s="19"/>
      <c r="N92" s="19"/>
      <c r="O92" s="22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1"/>
      <c r="M93" s="19"/>
      <c r="N93" s="19"/>
      <c r="O93" s="22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1"/>
      <c r="M94" s="19"/>
      <c r="N94" s="22"/>
      <c r="O94" s="22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1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1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22"/>
    </row>
    <row r="97" spans="1:28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1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22"/>
    </row>
    <row r="98" spans="1:28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1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22"/>
    </row>
    <row r="99" spans="1:28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1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22"/>
    </row>
    <row r="100" spans="1:28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1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22"/>
    </row>
    <row r="101" spans="1:28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1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22"/>
    </row>
    <row r="102" spans="1:28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1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22"/>
    </row>
    <row r="103" spans="1:28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1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22"/>
    </row>
    <row r="104" spans="1:28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1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22"/>
    </row>
    <row r="105" spans="1:28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1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22"/>
    </row>
    <row r="106" spans="1:28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1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22"/>
    </row>
    <row r="107" spans="1:28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1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22"/>
    </row>
    <row r="108" spans="1:28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1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22"/>
    </row>
    <row r="109" spans="1:28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1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22"/>
    </row>
    <row r="110" spans="1:28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1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22"/>
    </row>
    <row r="111" spans="1:28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1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22"/>
    </row>
    <row r="112" spans="1:28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1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22"/>
    </row>
    <row r="113" spans="1:28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1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22"/>
    </row>
    <row r="114" spans="1:28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1"/>
      <c r="M114" s="22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22"/>
    </row>
    <row r="115" spans="1:28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1"/>
      <c r="M115" s="22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22"/>
    </row>
    <row r="116" spans="1:28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1"/>
      <c r="M116" s="22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22"/>
    </row>
    <row r="117" spans="1:28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1"/>
      <c r="M117" s="22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22"/>
    </row>
    <row r="118" spans="1:28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1"/>
      <c r="M118" s="22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22"/>
    </row>
    <row r="119" spans="1:28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1"/>
      <c r="M119" s="22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22"/>
    </row>
    <row r="120" spans="1:28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1"/>
      <c r="M120" s="22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22"/>
    </row>
    <row r="121" spans="1:28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1"/>
      <c r="M121" s="22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22"/>
    </row>
    <row r="122" spans="1:28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1"/>
      <c r="M122" s="22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22"/>
    </row>
    <row r="123" spans="1:28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1"/>
      <c r="M123" s="22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22"/>
    </row>
    <row r="124" spans="1:28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1"/>
      <c r="M124" s="22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22"/>
    </row>
    <row r="125" spans="1:28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1"/>
      <c r="M125" s="22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22"/>
    </row>
    <row r="126" spans="1:28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1"/>
      <c r="M126" s="22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22"/>
    </row>
    <row r="127" spans="1:28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1"/>
      <c r="M127" s="22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22"/>
    </row>
    <row r="128" spans="1:28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1"/>
      <c r="M128" s="22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22"/>
    </row>
    <row r="129" spans="1:28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1"/>
      <c r="M129" s="22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22"/>
    </row>
    <row r="130" spans="1:28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1"/>
      <c r="M130" s="22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22"/>
    </row>
    <row r="131" spans="1:28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1"/>
      <c r="M131" s="22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22"/>
    </row>
    <row r="132" spans="1:28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1"/>
      <c r="M132" s="22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22"/>
    </row>
    <row r="133" spans="1:28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1"/>
      <c r="M133" s="22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22"/>
    </row>
    <row r="134" spans="1:28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1"/>
      <c r="M134" s="22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22"/>
    </row>
    <row r="135" spans="1:28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1"/>
      <c r="M135" s="22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22"/>
    </row>
    <row r="136" spans="1:28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1"/>
      <c r="M136" s="22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22"/>
    </row>
    <row r="137" spans="1:28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1"/>
      <c r="M137" s="22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22"/>
    </row>
    <row r="138" spans="1:28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1"/>
      <c r="M138" s="22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22"/>
    </row>
    <row r="139" spans="1:28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1"/>
      <c r="M139" s="22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22"/>
    </row>
    <row r="140" spans="1:28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1"/>
      <c r="M140" s="22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22"/>
    </row>
    <row r="141" spans="1:28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1"/>
      <c r="M141" s="22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22"/>
    </row>
    <row r="142" spans="1:28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1"/>
      <c r="M142" s="22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22"/>
    </row>
    <row r="143" spans="1:28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1"/>
      <c r="M143" s="22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22"/>
    </row>
    <row r="144" spans="1:28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1"/>
      <c r="M144" s="22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22"/>
    </row>
    <row r="145" spans="1:28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1"/>
      <c r="M145" s="22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22"/>
    </row>
    <row r="146" spans="1:28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1"/>
      <c r="M146" s="22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22"/>
    </row>
    <row r="147" spans="1:28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1"/>
      <c r="M147" s="22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22"/>
    </row>
    <row r="148" spans="1:28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1"/>
      <c r="M148" s="22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22"/>
    </row>
    <row r="149" spans="1:28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1"/>
      <c r="M149" s="22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22"/>
    </row>
    <row r="150" spans="1:28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1"/>
      <c r="M150" s="22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22"/>
    </row>
    <row r="151" spans="1:28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1"/>
      <c r="M151" s="22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22"/>
    </row>
    <row r="152" spans="1:28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1"/>
      <c r="M152" s="22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22"/>
    </row>
    <row r="153" spans="1:28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1"/>
      <c r="M153" s="22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22"/>
    </row>
    <row r="154" spans="1:28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1"/>
      <c r="M154" s="22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22"/>
    </row>
    <row r="155" spans="1:28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1"/>
      <c r="M155" s="22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22"/>
    </row>
    <row r="156" spans="1:28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1"/>
      <c r="M156" s="22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22"/>
    </row>
    <row r="157" spans="1:28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1"/>
      <c r="M157" s="22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22"/>
    </row>
    <row r="158" spans="1:28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1"/>
      <c r="M158" s="22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22"/>
    </row>
    <row r="159" spans="1:28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1"/>
      <c r="M159" s="22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22"/>
    </row>
    <row r="160" spans="1:28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1"/>
      <c r="M160" s="22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22"/>
    </row>
    <row r="161" spans="1:28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1"/>
      <c r="M161" s="22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22"/>
    </row>
    <row r="162" spans="1:28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1"/>
      <c r="M162" s="22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22"/>
    </row>
  </sheetData>
  <mergeCells count="8">
    <mergeCell ref="K6:L6"/>
    <mergeCell ref="F7:G7"/>
    <mergeCell ref="H7:I7"/>
    <mergeCell ref="K7:L7"/>
    <mergeCell ref="D4:I4"/>
    <mergeCell ref="D5:I5"/>
    <mergeCell ref="F6:G6"/>
    <mergeCell ref="H6:I6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17"/>
  <sheetViews>
    <sheetView tabSelected="1" workbookViewId="0" topLeftCell="A1">
      <selection activeCell="H27" sqref="H27"/>
    </sheetView>
  </sheetViews>
  <sheetFormatPr defaultColWidth="9.00390625" defaultRowHeight="12.75"/>
  <sheetData>
    <row r="1" spans="1:22" ht="12.75">
      <c r="A1" s="73" t="s">
        <v>352</v>
      </c>
      <c r="B1" s="73"/>
      <c r="C1" s="73"/>
      <c r="D1" s="73"/>
      <c r="E1" s="73"/>
      <c r="F1" s="73"/>
      <c r="G1" s="73"/>
      <c r="H1" s="7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2.75">
      <c r="A2" s="13"/>
      <c r="B2" s="13" t="s">
        <v>353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3.5" thickBot="1">
      <c r="A3" s="40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45.75" thickBot="1">
      <c r="A4" s="420" t="s">
        <v>270</v>
      </c>
      <c r="B4" s="421">
        <v>1985</v>
      </c>
      <c r="C4" s="421">
        <v>1986</v>
      </c>
      <c r="D4" s="421">
        <v>1987</v>
      </c>
      <c r="E4" s="421">
        <v>1988</v>
      </c>
      <c r="F4" s="421">
        <v>1989</v>
      </c>
      <c r="G4" s="421">
        <v>1990</v>
      </c>
      <c r="H4" s="421">
        <v>1991</v>
      </c>
      <c r="I4" s="421">
        <v>1992</v>
      </c>
      <c r="J4" s="421">
        <v>1993</v>
      </c>
      <c r="K4" s="421">
        <v>1994</v>
      </c>
      <c r="L4" s="421">
        <v>1995</v>
      </c>
      <c r="M4" s="421">
        <v>1996</v>
      </c>
      <c r="N4" s="421">
        <v>1997</v>
      </c>
      <c r="O4" s="421">
        <v>1998</v>
      </c>
      <c r="P4" s="421">
        <v>1999</v>
      </c>
      <c r="Q4" s="421">
        <v>2000</v>
      </c>
      <c r="R4" s="421">
        <v>2001</v>
      </c>
      <c r="S4" s="421">
        <v>2002</v>
      </c>
      <c r="T4" s="421">
        <v>2003</v>
      </c>
      <c r="U4" s="421">
        <v>2004</v>
      </c>
      <c r="V4" s="421">
        <v>2005</v>
      </c>
    </row>
    <row r="5" spans="1:22" ht="12.75">
      <c r="A5" s="422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</row>
    <row r="6" spans="1:22" ht="12.75">
      <c r="A6" s="40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407" t="s">
        <v>271</v>
      </c>
      <c r="B7" s="424">
        <v>41931</v>
      </c>
      <c r="C7" s="424">
        <v>49574</v>
      </c>
      <c r="D7" s="424">
        <v>52119</v>
      </c>
      <c r="E7" s="424">
        <v>54359</v>
      </c>
      <c r="F7" s="424">
        <v>57978</v>
      </c>
      <c r="G7" s="424">
        <v>59788</v>
      </c>
      <c r="H7" s="424">
        <v>63881</v>
      </c>
      <c r="I7" s="424">
        <v>73479</v>
      </c>
      <c r="J7" s="424">
        <v>72132.0788904426</v>
      </c>
      <c r="K7" s="424">
        <v>78611</v>
      </c>
      <c r="L7" s="424">
        <v>80236</v>
      </c>
      <c r="M7" s="424">
        <v>78806</v>
      </c>
      <c r="N7" s="424">
        <v>85796</v>
      </c>
      <c r="O7" s="424">
        <v>73606</v>
      </c>
      <c r="P7" s="424">
        <v>79345</v>
      </c>
      <c r="Q7" s="424">
        <v>83759</v>
      </c>
      <c r="R7" s="424">
        <v>84174</v>
      </c>
      <c r="S7" s="424">
        <v>84133</v>
      </c>
      <c r="T7" s="424">
        <v>85521</v>
      </c>
      <c r="U7" s="424">
        <v>87569</v>
      </c>
      <c r="V7" s="424">
        <v>82717</v>
      </c>
    </row>
    <row r="8" spans="1:22" ht="12.75">
      <c r="A8" s="407" t="s">
        <v>272</v>
      </c>
      <c r="B8" s="424">
        <v>7789</v>
      </c>
      <c r="C8" s="424">
        <v>8744</v>
      </c>
      <c r="D8" s="424">
        <v>9624</v>
      </c>
      <c r="E8" s="424">
        <v>10180</v>
      </c>
      <c r="F8" s="424">
        <v>10499</v>
      </c>
      <c r="G8" s="424">
        <v>11093</v>
      </c>
      <c r="H8" s="424">
        <v>10896</v>
      </c>
      <c r="I8" s="424">
        <v>11326</v>
      </c>
      <c r="J8" s="424">
        <v>11146</v>
      </c>
      <c r="K8" s="424">
        <v>11086</v>
      </c>
      <c r="L8" s="424">
        <v>13040</v>
      </c>
      <c r="M8" s="424">
        <v>13711</v>
      </c>
      <c r="N8" s="424">
        <v>15088</v>
      </c>
      <c r="O8" s="424">
        <v>15278</v>
      </c>
      <c r="P8" s="424">
        <v>15678</v>
      </c>
      <c r="Q8" s="424">
        <v>18866</v>
      </c>
      <c r="R8" s="424">
        <v>18808</v>
      </c>
      <c r="S8" s="424">
        <v>18453</v>
      </c>
      <c r="T8" s="424">
        <v>18188</v>
      </c>
      <c r="U8" s="424">
        <v>17558</v>
      </c>
      <c r="V8" s="424">
        <v>15940</v>
      </c>
    </row>
    <row r="9" spans="1:22" ht="12.75">
      <c r="A9" s="407" t="s">
        <v>273</v>
      </c>
      <c r="B9" s="424">
        <v>21093</v>
      </c>
      <c r="C9" s="424">
        <v>28910</v>
      </c>
      <c r="D9" s="424">
        <v>46622</v>
      </c>
      <c r="E9" s="424">
        <v>47869</v>
      </c>
      <c r="F9" s="424">
        <v>48932</v>
      </c>
      <c r="G9" s="424">
        <v>46825</v>
      </c>
      <c r="H9" s="424">
        <v>45078</v>
      </c>
      <c r="I9" s="424">
        <v>44076</v>
      </c>
      <c r="J9" s="424">
        <v>40876.03460832258</v>
      </c>
      <c r="K9" s="424">
        <v>37988</v>
      </c>
      <c r="L9" s="424">
        <v>36991</v>
      </c>
      <c r="M9" s="424">
        <v>35920</v>
      </c>
      <c r="N9" s="424">
        <v>36222</v>
      </c>
      <c r="O9" s="424">
        <v>37052</v>
      </c>
      <c r="P9" s="424">
        <v>38009</v>
      </c>
      <c r="Q9" s="424">
        <v>38598</v>
      </c>
      <c r="R9" s="424">
        <v>38724</v>
      </c>
      <c r="S9" s="424">
        <v>38579</v>
      </c>
      <c r="T9" s="424">
        <v>39362</v>
      </c>
      <c r="U9" s="424">
        <v>39830</v>
      </c>
      <c r="V9" s="424">
        <v>38984</v>
      </c>
    </row>
    <row r="10" spans="1:22" ht="12.75">
      <c r="A10" s="407" t="s">
        <v>274</v>
      </c>
      <c r="B10" s="424">
        <v>5126</v>
      </c>
      <c r="C10" s="424">
        <v>5778</v>
      </c>
      <c r="D10" s="424">
        <v>6976</v>
      </c>
      <c r="E10" s="424">
        <v>7444</v>
      </c>
      <c r="F10" s="424">
        <v>7382</v>
      </c>
      <c r="G10" s="424">
        <v>10093</v>
      </c>
      <c r="H10" s="424">
        <v>10833</v>
      </c>
      <c r="I10" s="424">
        <v>10733</v>
      </c>
      <c r="J10" s="424">
        <v>8296</v>
      </c>
      <c r="K10" s="424">
        <v>8712</v>
      </c>
      <c r="L10" s="424">
        <v>9197</v>
      </c>
      <c r="M10" s="424">
        <v>9897</v>
      </c>
      <c r="N10" s="424">
        <v>9845</v>
      </c>
      <c r="O10" s="424">
        <v>9704</v>
      </c>
      <c r="P10" s="424">
        <v>9964</v>
      </c>
      <c r="Q10" s="424">
        <v>13607</v>
      </c>
      <c r="R10" s="424">
        <v>14515</v>
      </c>
      <c r="S10" s="424">
        <v>14289</v>
      </c>
      <c r="T10" s="424">
        <v>14911</v>
      </c>
      <c r="U10" s="424">
        <v>14934</v>
      </c>
      <c r="V10" s="424">
        <v>13269</v>
      </c>
    </row>
    <row r="11" spans="1:22" ht="12.75">
      <c r="A11" s="407" t="s">
        <v>275</v>
      </c>
      <c r="B11" s="424">
        <v>13710</v>
      </c>
      <c r="C11" s="424">
        <v>14030</v>
      </c>
      <c r="D11" s="424">
        <v>16239</v>
      </c>
      <c r="E11" s="424">
        <v>24031</v>
      </c>
      <c r="F11" s="424">
        <v>37106</v>
      </c>
      <c r="G11" s="424">
        <v>38832</v>
      </c>
      <c r="H11" s="424">
        <v>39111</v>
      </c>
      <c r="I11" s="424">
        <v>38209</v>
      </c>
      <c r="J11" s="424">
        <v>36363.240411828505</v>
      </c>
      <c r="K11" s="424">
        <v>34804</v>
      </c>
      <c r="L11" s="424">
        <v>33320</v>
      </c>
      <c r="M11" s="424">
        <v>32401</v>
      </c>
      <c r="N11" s="424">
        <v>32520</v>
      </c>
      <c r="O11" s="424">
        <v>32872</v>
      </c>
      <c r="P11" s="424">
        <v>33908</v>
      </c>
      <c r="Q11" s="424">
        <v>33455</v>
      </c>
      <c r="R11" s="424">
        <v>32420</v>
      </c>
      <c r="S11" s="424">
        <v>30810</v>
      </c>
      <c r="T11" s="424">
        <v>30161</v>
      </c>
      <c r="U11" s="424">
        <v>27366</v>
      </c>
      <c r="V11" s="424">
        <v>24820</v>
      </c>
    </row>
    <row r="12" spans="1:22" ht="12.75">
      <c r="A12" s="407" t="s">
        <v>276</v>
      </c>
      <c r="B12" s="424">
        <v>117754</v>
      </c>
      <c r="C12" s="424">
        <v>141324</v>
      </c>
      <c r="D12" s="424">
        <v>168062</v>
      </c>
      <c r="E12" s="424">
        <v>174761</v>
      </c>
      <c r="F12" s="424">
        <v>178225</v>
      </c>
      <c r="G12" s="424">
        <v>160570</v>
      </c>
      <c r="H12" s="424">
        <v>160685</v>
      </c>
      <c r="I12" s="424">
        <v>166239</v>
      </c>
      <c r="J12" s="424">
        <v>152866.4788858072</v>
      </c>
      <c r="K12" s="424">
        <v>154801</v>
      </c>
      <c r="L12" s="424">
        <v>152225</v>
      </c>
      <c r="M12" s="424">
        <v>151723</v>
      </c>
      <c r="N12" s="424">
        <v>169160</v>
      </c>
      <c r="O12" s="424">
        <v>179413</v>
      </c>
      <c r="P12" s="424">
        <v>187585</v>
      </c>
      <c r="Q12" s="424">
        <v>201448</v>
      </c>
      <c r="R12" s="424">
        <v>202498</v>
      </c>
      <c r="S12" s="424">
        <v>202476</v>
      </c>
      <c r="T12" s="424">
        <v>206223</v>
      </c>
      <c r="U12" s="424">
        <v>208906</v>
      </c>
      <c r="V12" s="424">
        <v>202447</v>
      </c>
    </row>
    <row r="13" spans="1:22" ht="12.75">
      <c r="A13" s="407" t="s">
        <v>277</v>
      </c>
      <c r="B13" s="424">
        <v>34173</v>
      </c>
      <c r="C13" s="424">
        <v>37189</v>
      </c>
      <c r="D13" s="424">
        <v>43079</v>
      </c>
      <c r="E13" s="424">
        <v>47789</v>
      </c>
      <c r="F13" s="424">
        <v>52270</v>
      </c>
      <c r="G13" s="424">
        <v>55076</v>
      </c>
      <c r="H13" s="424">
        <v>63092</v>
      </c>
      <c r="I13" s="424">
        <v>81006</v>
      </c>
      <c r="J13" s="424">
        <v>84638.61994195465</v>
      </c>
      <c r="K13" s="424">
        <v>90318</v>
      </c>
      <c r="L13" s="424">
        <v>90685</v>
      </c>
      <c r="M13" s="424">
        <v>89735</v>
      </c>
      <c r="N13" s="424">
        <v>97352</v>
      </c>
      <c r="O13" s="424">
        <v>103670</v>
      </c>
      <c r="P13" s="424">
        <v>111031</v>
      </c>
      <c r="Q13" s="424">
        <v>124677</v>
      </c>
      <c r="R13" s="424">
        <v>127709</v>
      </c>
      <c r="S13" s="424">
        <v>129704</v>
      </c>
      <c r="T13" s="424">
        <v>133919</v>
      </c>
      <c r="U13" s="424">
        <v>140108</v>
      </c>
      <c r="V13" s="424">
        <v>142224</v>
      </c>
    </row>
    <row r="14" spans="1:22" ht="12.75">
      <c r="A14" s="407" t="s">
        <v>278</v>
      </c>
      <c r="B14" s="424">
        <v>6086</v>
      </c>
      <c r="C14" s="424">
        <v>6721</v>
      </c>
      <c r="D14" s="424">
        <v>10079</v>
      </c>
      <c r="E14" s="424">
        <v>10298</v>
      </c>
      <c r="F14" s="424">
        <v>10590</v>
      </c>
      <c r="G14" s="424">
        <v>10284</v>
      </c>
      <c r="H14" s="424">
        <v>9763</v>
      </c>
      <c r="I14" s="424">
        <v>9206</v>
      </c>
      <c r="J14" s="424">
        <v>7689.918793150957</v>
      </c>
      <c r="K14" s="424">
        <v>7754</v>
      </c>
      <c r="L14" s="424">
        <v>7207</v>
      </c>
      <c r="M14" s="424">
        <v>6789</v>
      </c>
      <c r="N14" s="424">
        <v>6835</v>
      </c>
      <c r="O14" s="424">
        <v>7048</v>
      </c>
      <c r="P14" s="424">
        <v>7584</v>
      </c>
      <c r="Q14" s="424">
        <v>8022</v>
      </c>
      <c r="R14" s="424">
        <v>7936</v>
      </c>
      <c r="S14" s="424">
        <v>7922</v>
      </c>
      <c r="T14" s="424">
        <v>8154</v>
      </c>
      <c r="U14" s="424">
        <v>8438</v>
      </c>
      <c r="V14" s="424">
        <v>8531</v>
      </c>
    </row>
    <row r="15" spans="1:22" ht="12.75">
      <c r="A15" s="407" t="s">
        <v>279</v>
      </c>
      <c r="B15" s="424">
        <v>38393</v>
      </c>
      <c r="C15" s="424">
        <v>41869</v>
      </c>
      <c r="D15" s="424">
        <v>51164</v>
      </c>
      <c r="E15" s="424">
        <v>52770</v>
      </c>
      <c r="F15" s="424">
        <v>54964</v>
      </c>
      <c r="G15" s="424">
        <v>54572</v>
      </c>
      <c r="H15" s="424">
        <v>50709</v>
      </c>
      <c r="I15" s="424">
        <v>52678</v>
      </c>
      <c r="J15" s="424">
        <v>47713.9627160284</v>
      </c>
      <c r="K15" s="424">
        <v>49820</v>
      </c>
      <c r="L15" s="424">
        <v>50853</v>
      </c>
      <c r="M15" s="424">
        <v>51339</v>
      </c>
      <c r="N15" s="424">
        <v>52587</v>
      </c>
      <c r="O15" s="424">
        <v>54050</v>
      </c>
      <c r="P15" s="424">
        <v>56440</v>
      </c>
      <c r="Q15" s="424">
        <v>62041</v>
      </c>
      <c r="R15" s="424">
        <v>61343</v>
      </c>
      <c r="S15" s="424">
        <v>61357</v>
      </c>
      <c r="T15" s="424">
        <v>62852</v>
      </c>
      <c r="U15" s="424">
        <v>66736</v>
      </c>
      <c r="V15" s="424">
        <v>67944</v>
      </c>
    </row>
    <row r="16" spans="1:22" ht="12.75">
      <c r="A16" s="407" t="s">
        <v>280</v>
      </c>
      <c r="B16" s="424">
        <v>37648</v>
      </c>
      <c r="C16" s="424">
        <v>41165</v>
      </c>
      <c r="D16" s="424">
        <v>43004</v>
      </c>
      <c r="E16" s="424">
        <v>50533</v>
      </c>
      <c r="F16" s="424">
        <v>52855</v>
      </c>
      <c r="G16" s="424">
        <v>51271</v>
      </c>
      <c r="H16" s="424">
        <v>54477</v>
      </c>
      <c r="I16" s="424">
        <v>55762</v>
      </c>
      <c r="J16" s="424">
        <v>47715.6306265242</v>
      </c>
      <c r="K16" s="424">
        <v>54539</v>
      </c>
      <c r="L16" s="424">
        <v>52970</v>
      </c>
      <c r="M16" s="424">
        <v>51633</v>
      </c>
      <c r="N16" s="424">
        <v>55078</v>
      </c>
      <c r="O16" s="424">
        <v>57581</v>
      </c>
      <c r="P16" s="424">
        <v>63247</v>
      </c>
      <c r="Q16" s="424">
        <v>66372</v>
      </c>
      <c r="R16" s="424">
        <v>65708</v>
      </c>
      <c r="S16" s="424">
        <v>64462</v>
      </c>
      <c r="T16" s="424">
        <v>66786</v>
      </c>
      <c r="U16" s="424">
        <v>71128</v>
      </c>
      <c r="V16" s="424">
        <v>72843</v>
      </c>
    </row>
    <row r="17" spans="1:22" ht="12.75">
      <c r="A17" s="407" t="s">
        <v>281</v>
      </c>
      <c r="B17" s="424">
        <v>7082</v>
      </c>
      <c r="C17" s="424">
        <v>7642</v>
      </c>
      <c r="D17" s="424">
        <v>7963</v>
      </c>
      <c r="E17" s="424">
        <v>10010</v>
      </c>
      <c r="F17" s="424">
        <v>11603</v>
      </c>
      <c r="G17" s="424">
        <v>12564</v>
      </c>
      <c r="H17" s="424">
        <v>11870</v>
      </c>
      <c r="I17" s="424">
        <v>11673</v>
      </c>
      <c r="J17" s="424">
        <v>9741.98450750289</v>
      </c>
      <c r="K17" s="424">
        <v>9351</v>
      </c>
      <c r="L17" s="424">
        <v>8995</v>
      </c>
      <c r="M17" s="424">
        <v>8337</v>
      </c>
      <c r="N17" s="424">
        <v>8367</v>
      </c>
      <c r="O17" s="424">
        <v>8369</v>
      </c>
      <c r="P17" s="424">
        <v>8374</v>
      </c>
      <c r="Q17" s="424">
        <v>8694</v>
      </c>
      <c r="R17" s="424">
        <v>8329</v>
      </c>
      <c r="S17" s="424">
        <v>8603</v>
      </c>
      <c r="T17" s="424">
        <v>8467</v>
      </c>
      <c r="U17" s="424">
        <v>8416</v>
      </c>
      <c r="V17" s="424">
        <v>8020</v>
      </c>
    </row>
    <row r="18" spans="1:22" ht="12.75">
      <c r="A18" s="407" t="s">
        <v>282</v>
      </c>
      <c r="B18" s="424">
        <v>3867</v>
      </c>
      <c r="C18" s="424">
        <v>4076</v>
      </c>
      <c r="D18" s="424">
        <v>4283</v>
      </c>
      <c r="E18" s="424">
        <v>4462</v>
      </c>
      <c r="F18" s="424">
        <v>5004</v>
      </c>
      <c r="G18" s="424">
        <v>5262</v>
      </c>
      <c r="H18" s="424">
        <v>5760</v>
      </c>
      <c r="I18" s="424">
        <v>5803</v>
      </c>
      <c r="J18" s="424">
        <v>5704</v>
      </c>
      <c r="K18" s="424">
        <v>5662</v>
      </c>
      <c r="L18" s="424">
        <v>5509</v>
      </c>
      <c r="M18" s="424">
        <v>5715</v>
      </c>
      <c r="N18" s="424">
        <v>6082</v>
      </c>
      <c r="O18" s="424">
        <v>6233</v>
      </c>
      <c r="P18" s="424">
        <v>6526</v>
      </c>
      <c r="Q18" s="424">
        <v>7771</v>
      </c>
      <c r="R18" s="424">
        <v>7938</v>
      </c>
      <c r="S18" s="424">
        <v>7891</v>
      </c>
      <c r="T18" s="424">
        <v>7801</v>
      </c>
      <c r="U18" s="424">
        <v>7413</v>
      </c>
      <c r="V18" s="424">
        <v>6563</v>
      </c>
    </row>
    <row r="19" spans="1:22" ht="12.75">
      <c r="A19" s="407" t="s">
        <v>283</v>
      </c>
      <c r="B19" s="424">
        <v>4560</v>
      </c>
      <c r="C19" s="424">
        <v>4888</v>
      </c>
      <c r="D19" s="424">
        <v>5455</v>
      </c>
      <c r="E19" s="424">
        <v>5793</v>
      </c>
      <c r="F19" s="424">
        <v>6157</v>
      </c>
      <c r="G19" s="424">
        <v>7064</v>
      </c>
      <c r="H19" s="424">
        <v>7965</v>
      </c>
      <c r="I19" s="424">
        <v>7536</v>
      </c>
      <c r="J19" s="424">
        <v>7618</v>
      </c>
      <c r="K19" s="424">
        <v>7852</v>
      </c>
      <c r="L19" s="424">
        <v>8771</v>
      </c>
      <c r="M19" s="424">
        <v>8647</v>
      </c>
      <c r="N19" s="424">
        <v>9511</v>
      </c>
      <c r="O19" s="424">
        <v>10538</v>
      </c>
      <c r="P19" s="424">
        <v>11806</v>
      </c>
      <c r="Q19" s="424">
        <v>15543</v>
      </c>
      <c r="R19" s="424">
        <v>16770</v>
      </c>
      <c r="S19" s="424">
        <v>16594</v>
      </c>
      <c r="T19" s="424">
        <v>16847</v>
      </c>
      <c r="U19" s="424">
        <v>16604</v>
      </c>
      <c r="V19" s="424">
        <v>14850</v>
      </c>
    </row>
    <row r="20" spans="1:22" ht="12.75">
      <c r="A20" s="407" t="s">
        <v>284</v>
      </c>
      <c r="B20" s="424">
        <v>18840</v>
      </c>
      <c r="C20" s="424">
        <v>19969</v>
      </c>
      <c r="D20" s="424">
        <v>20560</v>
      </c>
      <c r="E20" s="424">
        <v>20690</v>
      </c>
      <c r="F20" s="424">
        <v>21197</v>
      </c>
      <c r="G20" s="424">
        <v>22933</v>
      </c>
      <c r="H20" s="424">
        <v>25665</v>
      </c>
      <c r="I20" s="424">
        <v>26961</v>
      </c>
      <c r="J20" s="424">
        <v>22095.500109446664</v>
      </c>
      <c r="K20" s="424">
        <v>24971</v>
      </c>
      <c r="L20" s="424">
        <v>23313</v>
      </c>
      <c r="M20" s="424">
        <v>22122</v>
      </c>
      <c r="N20" s="424">
        <v>23014</v>
      </c>
      <c r="O20" s="424">
        <v>23736</v>
      </c>
      <c r="P20" s="424">
        <v>26671</v>
      </c>
      <c r="Q20" s="424">
        <v>14034</v>
      </c>
      <c r="R20" s="424">
        <v>14180</v>
      </c>
      <c r="S20" s="424">
        <v>14018</v>
      </c>
      <c r="T20" s="424">
        <v>14260</v>
      </c>
      <c r="U20" s="424">
        <v>14703</v>
      </c>
      <c r="V20" s="424">
        <v>14899</v>
      </c>
    </row>
    <row r="21" spans="1:22" ht="12.75">
      <c r="A21" s="407" t="s">
        <v>285</v>
      </c>
      <c r="B21" s="424">
        <v>14969</v>
      </c>
      <c r="C21" s="424">
        <v>15589</v>
      </c>
      <c r="D21" s="424">
        <v>16462</v>
      </c>
      <c r="E21" s="424">
        <v>16408</v>
      </c>
      <c r="F21" s="424">
        <v>16886</v>
      </c>
      <c r="G21" s="424">
        <v>16039</v>
      </c>
      <c r="H21" s="424">
        <v>16111</v>
      </c>
      <c r="I21" s="424">
        <v>15773</v>
      </c>
      <c r="J21" s="424">
        <v>13925.618372360726</v>
      </c>
      <c r="K21" s="424">
        <v>14593</v>
      </c>
      <c r="L21" s="424">
        <v>16158</v>
      </c>
      <c r="M21" s="424">
        <v>16536</v>
      </c>
      <c r="N21" s="424">
        <v>18978</v>
      </c>
      <c r="O21" s="424">
        <v>20161</v>
      </c>
      <c r="P21" s="424">
        <v>21337</v>
      </c>
      <c r="Q21" s="424">
        <v>21382</v>
      </c>
      <c r="R21" s="424">
        <v>21000</v>
      </c>
      <c r="S21" s="424">
        <v>20499</v>
      </c>
      <c r="T21" s="424">
        <v>20707</v>
      </c>
      <c r="U21" s="424">
        <v>21140</v>
      </c>
      <c r="V21" s="424">
        <v>20694</v>
      </c>
    </row>
    <row r="22" spans="1:22" ht="12.75">
      <c r="A22" s="407" t="s">
        <v>286</v>
      </c>
      <c r="B22" s="424">
        <v>66390</v>
      </c>
      <c r="C22" s="424">
        <v>72814</v>
      </c>
      <c r="D22" s="424">
        <v>75351</v>
      </c>
      <c r="E22" s="424">
        <v>81903</v>
      </c>
      <c r="F22" s="424">
        <v>93295</v>
      </c>
      <c r="G22" s="424">
        <v>95508</v>
      </c>
      <c r="H22" s="424">
        <v>93944</v>
      </c>
      <c r="I22" s="424">
        <v>94876</v>
      </c>
      <c r="J22" s="424">
        <v>82716.41081255778</v>
      </c>
      <c r="K22" s="424">
        <v>83959</v>
      </c>
      <c r="L22" s="424">
        <v>81097</v>
      </c>
      <c r="M22" s="424">
        <v>83754</v>
      </c>
      <c r="N22" s="424">
        <v>88421</v>
      </c>
      <c r="O22" s="424">
        <v>94948</v>
      </c>
      <c r="P22" s="424">
        <v>100675</v>
      </c>
      <c r="Q22" s="424">
        <v>107229</v>
      </c>
      <c r="R22" s="424">
        <v>106136</v>
      </c>
      <c r="S22" s="424">
        <v>104906</v>
      </c>
      <c r="T22" s="424">
        <v>108594</v>
      </c>
      <c r="U22" s="424">
        <v>112399</v>
      </c>
      <c r="V22" s="424">
        <v>114698</v>
      </c>
    </row>
    <row r="23" spans="1:22" ht="12.75">
      <c r="A23" s="407" t="s">
        <v>287</v>
      </c>
      <c r="B23" s="424">
        <v>17839</v>
      </c>
      <c r="C23" s="424">
        <v>18357</v>
      </c>
      <c r="D23" s="424">
        <v>19866</v>
      </c>
      <c r="E23" s="424">
        <v>33195</v>
      </c>
      <c r="F23" s="424">
        <v>39795</v>
      </c>
      <c r="G23" s="424">
        <v>47958</v>
      </c>
      <c r="H23" s="424">
        <v>49269</v>
      </c>
      <c r="I23" s="424">
        <v>49392</v>
      </c>
      <c r="J23" s="424">
        <v>45995.87299937937</v>
      </c>
      <c r="K23" s="424">
        <v>43553</v>
      </c>
      <c r="L23" s="424">
        <v>42027</v>
      </c>
      <c r="M23" s="424">
        <v>41182</v>
      </c>
      <c r="N23" s="424">
        <v>40937</v>
      </c>
      <c r="O23" s="424">
        <v>40906</v>
      </c>
      <c r="P23" s="424">
        <v>41925</v>
      </c>
      <c r="Q23" s="424">
        <v>41931</v>
      </c>
      <c r="R23" s="424">
        <v>40260</v>
      </c>
      <c r="S23" s="424">
        <v>39139</v>
      </c>
      <c r="T23" s="424">
        <v>38358</v>
      </c>
      <c r="U23" s="424">
        <v>38871</v>
      </c>
      <c r="V23" s="424">
        <v>39120</v>
      </c>
    </row>
    <row r="24" spans="1:22" ht="12.75">
      <c r="A24" s="407" t="s">
        <v>288</v>
      </c>
      <c r="B24" s="424">
        <v>14681</v>
      </c>
      <c r="C24" s="424">
        <v>21413</v>
      </c>
      <c r="D24" s="424">
        <v>23009</v>
      </c>
      <c r="E24" s="424">
        <v>22877</v>
      </c>
      <c r="F24" s="424">
        <v>23493</v>
      </c>
      <c r="G24" s="424">
        <v>21345</v>
      </c>
      <c r="H24" s="424">
        <v>20351</v>
      </c>
      <c r="I24" s="424">
        <v>20153</v>
      </c>
      <c r="J24" s="424">
        <v>19252.671329094526</v>
      </c>
      <c r="K24" s="424">
        <v>17202</v>
      </c>
      <c r="L24" s="424">
        <v>16909</v>
      </c>
      <c r="M24" s="424">
        <v>14574</v>
      </c>
      <c r="N24" s="424">
        <v>14292</v>
      </c>
      <c r="O24" s="424">
        <v>14238</v>
      </c>
      <c r="P24" s="424">
        <v>14092</v>
      </c>
      <c r="Q24" s="424">
        <v>12629</v>
      </c>
      <c r="R24" s="424">
        <v>12467</v>
      </c>
      <c r="S24" s="424">
        <v>12193</v>
      </c>
      <c r="T24" s="424">
        <v>12242</v>
      </c>
      <c r="U24" s="424">
        <v>11882</v>
      </c>
      <c r="V24" s="424">
        <v>11449</v>
      </c>
    </row>
    <row r="25" spans="1:22" ht="12.75">
      <c r="A25" s="407" t="s">
        <v>289</v>
      </c>
      <c r="B25" s="424">
        <v>16082</v>
      </c>
      <c r="C25" s="424">
        <v>18622</v>
      </c>
      <c r="D25" s="424">
        <v>19484</v>
      </c>
      <c r="E25" s="424">
        <v>19849</v>
      </c>
      <c r="F25" s="424">
        <v>20757</v>
      </c>
      <c r="G25" s="424">
        <v>21556</v>
      </c>
      <c r="H25" s="424">
        <v>21506</v>
      </c>
      <c r="I25" s="424">
        <v>24075</v>
      </c>
      <c r="J25" s="424">
        <v>21129.135574801</v>
      </c>
      <c r="K25" s="424">
        <v>25334</v>
      </c>
      <c r="L25" s="424">
        <v>27392</v>
      </c>
      <c r="M25" s="424">
        <v>26737</v>
      </c>
      <c r="N25" s="424">
        <v>28428</v>
      </c>
      <c r="O25" s="424">
        <v>29609</v>
      </c>
      <c r="P25" s="424">
        <v>30506</v>
      </c>
      <c r="Q25" s="424">
        <v>32166</v>
      </c>
      <c r="R25" s="424">
        <v>32179</v>
      </c>
      <c r="S25" s="424">
        <v>31789</v>
      </c>
      <c r="T25" s="424">
        <v>32437</v>
      </c>
      <c r="U25" s="424">
        <v>33878</v>
      </c>
      <c r="V25" s="424">
        <v>32864</v>
      </c>
    </row>
    <row r="26" spans="1:22" ht="12.75">
      <c r="A26" s="407" t="s">
        <v>290</v>
      </c>
      <c r="B26" s="424">
        <v>31314</v>
      </c>
      <c r="C26" s="424">
        <v>44147</v>
      </c>
      <c r="D26" s="424">
        <v>56197</v>
      </c>
      <c r="E26" s="424">
        <v>57618</v>
      </c>
      <c r="F26" s="424">
        <v>59564</v>
      </c>
      <c r="G26" s="424">
        <v>58969</v>
      </c>
      <c r="H26" s="424">
        <v>55039</v>
      </c>
      <c r="I26" s="424">
        <v>56816</v>
      </c>
      <c r="J26" s="424">
        <v>51812.15515931571</v>
      </c>
      <c r="K26" s="424">
        <v>51008</v>
      </c>
      <c r="L26" s="424">
        <v>48840</v>
      </c>
      <c r="M26" s="424">
        <v>50043</v>
      </c>
      <c r="N26" s="424">
        <v>52419</v>
      </c>
      <c r="O26" s="424">
        <v>55697</v>
      </c>
      <c r="P26" s="424">
        <v>58715</v>
      </c>
      <c r="Q26" s="424">
        <v>62318</v>
      </c>
      <c r="R26" s="424">
        <v>62064</v>
      </c>
      <c r="S26" s="424">
        <v>62051</v>
      </c>
      <c r="T26" s="424">
        <v>64413</v>
      </c>
      <c r="U26" s="424">
        <v>65385</v>
      </c>
      <c r="V26" s="424">
        <v>65305</v>
      </c>
    </row>
    <row r="27" spans="1:22" ht="12.75">
      <c r="A27" s="407" t="s">
        <v>291</v>
      </c>
      <c r="B27" s="424">
        <v>9928</v>
      </c>
      <c r="C27" s="424">
        <v>12120</v>
      </c>
      <c r="D27" s="424">
        <v>15125</v>
      </c>
      <c r="E27" s="424">
        <v>16115</v>
      </c>
      <c r="F27" s="424">
        <v>18048</v>
      </c>
      <c r="G27" s="424">
        <v>18385</v>
      </c>
      <c r="H27" s="424">
        <v>17900</v>
      </c>
      <c r="I27" s="424">
        <v>18853</v>
      </c>
      <c r="J27" s="424">
        <v>13760</v>
      </c>
      <c r="K27" s="424">
        <v>14352</v>
      </c>
      <c r="L27" s="424">
        <v>14585</v>
      </c>
      <c r="M27" s="424">
        <v>15540</v>
      </c>
      <c r="N27" s="424">
        <v>17157</v>
      </c>
      <c r="O27" s="424">
        <v>17619</v>
      </c>
      <c r="P27" s="424">
        <v>19059</v>
      </c>
      <c r="Q27" s="424">
        <v>23820</v>
      </c>
      <c r="R27" s="424">
        <v>24423</v>
      </c>
      <c r="S27" s="424">
        <v>24313</v>
      </c>
      <c r="T27" s="424">
        <v>24893</v>
      </c>
      <c r="U27" s="424">
        <v>25170</v>
      </c>
      <c r="V27" s="424">
        <v>22007</v>
      </c>
    </row>
    <row r="28" spans="1:22" ht="12.75">
      <c r="A28" s="407" t="s">
        <v>292</v>
      </c>
      <c r="B28" s="424">
        <v>18135</v>
      </c>
      <c r="C28" s="424">
        <v>19212</v>
      </c>
      <c r="D28" s="424">
        <v>20018</v>
      </c>
      <c r="E28" s="424">
        <v>25784</v>
      </c>
      <c r="F28" s="424">
        <v>33371</v>
      </c>
      <c r="G28" s="424">
        <v>39365</v>
      </c>
      <c r="H28" s="424">
        <v>41098</v>
      </c>
      <c r="I28" s="424">
        <v>41574</v>
      </c>
      <c r="J28" s="424">
        <v>38606.649228594164</v>
      </c>
      <c r="K28" s="424">
        <v>38766</v>
      </c>
      <c r="L28" s="424">
        <v>37828</v>
      </c>
      <c r="M28" s="424">
        <v>36461</v>
      </c>
      <c r="N28" s="424">
        <v>36678</v>
      </c>
      <c r="O28" s="424">
        <v>37118</v>
      </c>
      <c r="P28" s="424">
        <v>38283</v>
      </c>
      <c r="Q28" s="424">
        <v>38858</v>
      </c>
      <c r="R28" s="424">
        <v>36138</v>
      </c>
      <c r="S28" s="424">
        <v>35402</v>
      </c>
      <c r="T28" s="424">
        <v>34247</v>
      </c>
      <c r="U28" s="424">
        <v>33769</v>
      </c>
      <c r="V28" s="424">
        <v>32676</v>
      </c>
    </row>
    <row r="29" spans="1:22" ht="12.75">
      <c r="A29" s="407" t="s">
        <v>293</v>
      </c>
      <c r="B29" s="424">
        <v>11100</v>
      </c>
      <c r="C29" s="424">
        <v>12936</v>
      </c>
      <c r="D29" s="424">
        <v>13936</v>
      </c>
      <c r="E29" s="424">
        <v>14011</v>
      </c>
      <c r="F29" s="424">
        <v>14184</v>
      </c>
      <c r="G29" s="424">
        <v>14833</v>
      </c>
      <c r="H29" s="424">
        <v>14360</v>
      </c>
      <c r="I29" s="424">
        <v>13982</v>
      </c>
      <c r="J29" s="424">
        <v>10150</v>
      </c>
      <c r="K29" s="424">
        <v>11438</v>
      </c>
      <c r="L29" s="424">
        <v>10091</v>
      </c>
      <c r="M29" s="424">
        <v>10227</v>
      </c>
      <c r="N29" s="424">
        <v>11627</v>
      </c>
      <c r="O29" s="424">
        <v>13092</v>
      </c>
      <c r="P29" s="424">
        <v>14802</v>
      </c>
      <c r="Q29" s="424">
        <v>16526</v>
      </c>
      <c r="R29" s="424">
        <v>16524</v>
      </c>
      <c r="S29" s="424">
        <v>16586</v>
      </c>
      <c r="T29" s="424">
        <v>17443</v>
      </c>
      <c r="U29" s="424">
        <v>18881</v>
      </c>
      <c r="V29" s="424">
        <v>19376</v>
      </c>
    </row>
    <row r="30" spans="1:22" ht="12.75">
      <c r="A30" s="407" t="s">
        <v>294</v>
      </c>
      <c r="B30" s="424">
        <v>9533</v>
      </c>
      <c r="C30" s="424">
        <v>9618</v>
      </c>
      <c r="D30" s="424">
        <v>9849</v>
      </c>
      <c r="E30" s="424">
        <v>9644</v>
      </c>
      <c r="F30" s="424">
        <v>9858</v>
      </c>
      <c r="G30" s="424">
        <v>9513</v>
      </c>
      <c r="H30" s="424">
        <v>10120</v>
      </c>
      <c r="I30" s="424">
        <v>10483</v>
      </c>
      <c r="J30" s="424">
        <v>10339.69398841668</v>
      </c>
      <c r="K30" s="424">
        <v>11755</v>
      </c>
      <c r="L30" s="424">
        <v>14069</v>
      </c>
      <c r="M30" s="424">
        <v>14583</v>
      </c>
      <c r="N30" s="424">
        <v>14846</v>
      </c>
      <c r="O30" s="424">
        <v>14810</v>
      </c>
      <c r="P30" s="424">
        <v>14965</v>
      </c>
      <c r="Q30" s="424">
        <v>16004</v>
      </c>
      <c r="R30" s="424">
        <v>15784</v>
      </c>
      <c r="S30" s="424">
        <v>15381</v>
      </c>
      <c r="T30" s="424">
        <v>15418</v>
      </c>
      <c r="U30" s="424">
        <v>15596</v>
      </c>
      <c r="V30" s="424">
        <v>16065</v>
      </c>
    </row>
    <row r="31" spans="1:22" ht="12.75">
      <c r="A31" s="407" t="s">
        <v>295</v>
      </c>
      <c r="B31" s="424">
        <v>15035</v>
      </c>
      <c r="C31" s="424">
        <v>17732</v>
      </c>
      <c r="D31" s="424">
        <v>18907</v>
      </c>
      <c r="E31" s="424">
        <v>19945</v>
      </c>
      <c r="F31" s="424">
        <v>22086</v>
      </c>
      <c r="G31" s="424">
        <v>22380</v>
      </c>
      <c r="H31" s="424">
        <v>22868</v>
      </c>
      <c r="I31" s="424">
        <v>23003</v>
      </c>
      <c r="J31" s="424">
        <v>17908</v>
      </c>
      <c r="K31" s="424">
        <v>19902</v>
      </c>
      <c r="L31" s="424">
        <v>19545</v>
      </c>
      <c r="M31" s="424">
        <v>22932</v>
      </c>
      <c r="N31" s="424">
        <v>25780</v>
      </c>
      <c r="O31" s="424">
        <v>28743</v>
      </c>
      <c r="P31" s="424">
        <v>31711</v>
      </c>
      <c r="Q31" s="424">
        <v>36196</v>
      </c>
      <c r="R31" s="424">
        <v>35567</v>
      </c>
      <c r="S31" s="424">
        <v>34686</v>
      </c>
      <c r="T31" s="424">
        <v>34583</v>
      </c>
      <c r="U31" s="424">
        <v>34877</v>
      </c>
      <c r="V31" s="424">
        <v>33101</v>
      </c>
    </row>
    <row r="32" spans="1:22" ht="12.75">
      <c r="A32" s="407" t="s">
        <v>296</v>
      </c>
      <c r="B32" s="424">
        <v>38055</v>
      </c>
      <c r="C32" s="424">
        <v>52668</v>
      </c>
      <c r="D32" s="424">
        <v>57448</v>
      </c>
      <c r="E32" s="424">
        <v>57552</v>
      </c>
      <c r="F32" s="424">
        <v>59073</v>
      </c>
      <c r="G32" s="424">
        <v>54307</v>
      </c>
      <c r="H32" s="424">
        <v>53274</v>
      </c>
      <c r="I32" s="424">
        <v>52130</v>
      </c>
      <c r="J32" s="424">
        <v>48134.47750420404</v>
      </c>
      <c r="K32" s="424">
        <v>41803</v>
      </c>
      <c r="L32" s="424">
        <v>40757</v>
      </c>
      <c r="M32" s="424">
        <v>37727</v>
      </c>
      <c r="N32" s="424">
        <v>40720</v>
      </c>
      <c r="O32" s="424">
        <v>39092</v>
      </c>
      <c r="P32" s="424">
        <v>39128</v>
      </c>
      <c r="Q32" s="424">
        <v>38784</v>
      </c>
      <c r="R32" s="424">
        <v>35530</v>
      </c>
      <c r="S32" s="424">
        <v>35594</v>
      </c>
      <c r="T32" s="424">
        <v>35800</v>
      </c>
      <c r="U32" s="424">
        <v>33227</v>
      </c>
      <c r="V32" s="424">
        <v>33168</v>
      </c>
    </row>
    <row r="33" spans="1:22" ht="12.75">
      <c r="A33" s="407" t="s">
        <v>297</v>
      </c>
      <c r="B33" s="424">
        <v>30563</v>
      </c>
      <c r="C33" s="424">
        <v>33009</v>
      </c>
      <c r="D33" s="424">
        <v>45425</v>
      </c>
      <c r="E33" s="424">
        <v>48035</v>
      </c>
      <c r="F33" s="424">
        <v>50722</v>
      </c>
      <c r="G33" s="424">
        <v>55378</v>
      </c>
      <c r="H33" s="424">
        <v>55303</v>
      </c>
      <c r="I33" s="424">
        <v>56958</v>
      </c>
      <c r="J33" s="424">
        <v>47112.677257240866</v>
      </c>
      <c r="K33" s="424">
        <v>54332</v>
      </c>
      <c r="L33" s="424">
        <v>54273</v>
      </c>
      <c r="M33" s="424">
        <v>46081</v>
      </c>
      <c r="N33" s="424">
        <v>47422</v>
      </c>
      <c r="O33" s="424">
        <v>47840</v>
      </c>
      <c r="P33" s="424">
        <v>48909</v>
      </c>
      <c r="Q33" s="424">
        <v>54756</v>
      </c>
      <c r="R33" s="424">
        <v>55859</v>
      </c>
      <c r="S33" s="424">
        <v>56006</v>
      </c>
      <c r="T33" s="424">
        <v>56486</v>
      </c>
      <c r="U33" s="424">
        <v>56774</v>
      </c>
      <c r="V33" s="424">
        <v>51244</v>
      </c>
    </row>
    <row r="34" spans="1:22" ht="12.75">
      <c r="A34" s="407" t="s">
        <v>298</v>
      </c>
      <c r="B34" s="424">
        <v>14572</v>
      </c>
      <c r="C34" s="424">
        <v>15408</v>
      </c>
      <c r="D34" s="424">
        <v>20306</v>
      </c>
      <c r="E34" s="424">
        <v>23337</v>
      </c>
      <c r="F34" s="424">
        <v>30033</v>
      </c>
      <c r="G34" s="424">
        <v>29552</v>
      </c>
      <c r="H34" s="424">
        <v>29148</v>
      </c>
      <c r="I34" s="424">
        <v>26722</v>
      </c>
      <c r="J34" s="424">
        <v>23807.36755151075</v>
      </c>
      <c r="K34" s="424">
        <v>22499</v>
      </c>
      <c r="L34" s="424">
        <v>22144</v>
      </c>
      <c r="M34" s="424">
        <v>21446</v>
      </c>
      <c r="N34" s="424">
        <v>21718</v>
      </c>
      <c r="O34" s="424">
        <v>22637</v>
      </c>
      <c r="P34" s="424">
        <v>24867</v>
      </c>
      <c r="Q34" s="424">
        <v>26491</v>
      </c>
      <c r="R34" s="424">
        <v>25996</v>
      </c>
      <c r="S34" s="424">
        <v>25611</v>
      </c>
      <c r="T34" s="424">
        <v>25945</v>
      </c>
      <c r="U34" s="424">
        <v>26116</v>
      </c>
      <c r="V34" s="424">
        <v>26258</v>
      </c>
    </row>
    <row r="35" spans="1:22" ht="12.75">
      <c r="A35" s="407" t="s">
        <v>299</v>
      </c>
      <c r="B35" s="424">
        <v>7592</v>
      </c>
      <c r="C35" s="424">
        <v>7591</v>
      </c>
      <c r="D35" s="424">
        <v>12567</v>
      </c>
      <c r="E35" s="424">
        <v>13371</v>
      </c>
      <c r="F35" s="424">
        <v>14265</v>
      </c>
      <c r="G35" s="424">
        <v>10142</v>
      </c>
      <c r="H35" s="424">
        <v>7660</v>
      </c>
      <c r="I35" s="424">
        <v>9250</v>
      </c>
      <c r="J35" s="424">
        <v>8278.360522459743</v>
      </c>
      <c r="K35" s="424">
        <v>8499</v>
      </c>
      <c r="L35" s="424">
        <v>8509</v>
      </c>
      <c r="M35" s="424">
        <v>7888</v>
      </c>
      <c r="N35" s="424">
        <v>7822</v>
      </c>
      <c r="O35" s="424">
        <v>7822</v>
      </c>
      <c r="P35" s="424">
        <v>7974</v>
      </c>
      <c r="Q35" s="424">
        <v>8250</v>
      </c>
      <c r="R35" s="424">
        <v>8046</v>
      </c>
      <c r="S35" s="424">
        <v>7893</v>
      </c>
      <c r="T35" s="424">
        <v>8250</v>
      </c>
      <c r="U35" s="424">
        <v>8833</v>
      </c>
      <c r="V35" s="424">
        <v>8432</v>
      </c>
    </row>
    <row r="36" spans="1:22" ht="12.75">
      <c r="A36" s="407" t="s">
        <v>300</v>
      </c>
      <c r="B36" s="424">
        <v>2005</v>
      </c>
      <c r="C36" s="424">
        <v>2295</v>
      </c>
      <c r="D36" s="424">
        <v>1950</v>
      </c>
      <c r="E36" s="424">
        <v>2071</v>
      </c>
      <c r="F36" s="424">
        <v>2439</v>
      </c>
      <c r="G36" s="424">
        <v>2325</v>
      </c>
      <c r="H36" s="424">
        <v>2358</v>
      </c>
      <c r="I36" s="424">
        <v>2284</v>
      </c>
      <c r="J36" s="424">
        <v>2660</v>
      </c>
      <c r="K36" s="424">
        <v>2450</v>
      </c>
      <c r="L36" s="424">
        <v>2452</v>
      </c>
      <c r="M36" s="424">
        <v>2665</v>
      </c>
      <c r="N36" s="424">
        <v>2849</v>
      </c>
      <c r="O36" s="424">
        <v>2746</v>
      </c>
      <c r="P36" s="424">
        <v>2832</v>
      </c>
      <c r="Q36" s="424">
        <v>3870</v>
      </c>
      <c r="R36" s="424">
        <v>4099</v>
      </c>
      <c r="S36" s="424">
        <v>4286</v>
      </c>
      <c r="T36" s="424">
        <v>4320</v>
      </c>
      <c r="U36" s="424">
        <v>3980</v>
      </c>
      <c r="V36" s="424">
        <v>3510</v>
      </c>
    </row>
    <row r="37" spans="1:22" ht="12.75">
      <c r="A37" s="407" t="s">
        <v>301</v>
      </c>
      <c r="B37" s="424">
        <v>27395</v>
      </c>
      <c r="C37" s="424">
        <v>33449</v>
      </c>
      <c r="D37" s="424">
        <v>40440</v>
      </c>
      <c r="E37" s="424">
        <v>45003</v>
      </c>
      <c r="F37" s="424">
        <v>48853</v>
      </c>
      <c r="G37" s="424">
        <v>49371</v>
      </c>
      <c r="H37" s="424">
        <v>54250</v>
      </c>
      <c r="I37" s="424">
        <v>55735</v>
      </c>
      <c r="J37" s="424">
        <v>43651.2467339828</v>
      </c>
      <c r="K37" s="424">
        <v>63861</v>
      </c>
      <c r="L37" s="424">
        <v>64445</v>
      </c>
      <c r="M37" s="424">
        <v>59547</v>
      </c>
      <c r="N37" s="424">
        <v>60166</v>
      </c>
      <c r="O37" s="424">
        <v>61882</v>
      </c>
      <c r="P37" s="424">
        <v>65704</v>
      </c>
      <c r="Q37" s="424">
        <v>76526</v>
      </c>
      <c r="R37" s="424">
        <v>79157</v>
      </c>
      <c r="S37" s="424">
        <v>80113</v>
      </c>
      <c r="T37" s="424">
        <v>84369</v>
      </c>
      <c r="U37" s="424">
        <v>90465</v>
      </c>
      <c r="V37" s="424">
        <v>83737</v>
      </c>
    </row>
    <row r="38" spans="1:22" ht="12.75">
      <c r="A38" s="407" t="s">
        <v>302</v>
      </c>
      <c r="B38" s="424">
        <v>16805</v>
      </c>
      <c r="C38" s="424">
        <v>17762</v>
      </c>
      <c r="D38" s="424">
        <v>18145</v>
      </c>
      <c r="E38" s="424">
        <v>17894</v>
      </c>
      <c r="F38" s="424">
        <v>17353</v>
      </c>
      <c r="G38" s="424">
        <v>18152</v>
      </c>
      <c r="H38" s="424">
        <v>18606</v>
      </c>
      <c r="I38" s="424">
        <v>19990</v>
      </c>
      <c r="J38" s="424">
        <v>16329.8301439288</v>
      </c>
      <c r="K38" s="424">
        <v>18196</v>
      </c>
      <c r="L38" s="424">
        <v>18938</v>
      </c>
      <c r="M38" s="424">
        <v>17351</v>
      </c>
      <c r="N38" s="424">
        <v>18999</v>
      </c>
      <c r="O38" s="424">
        <v>20515</v>
      </c>
      <c r="P38" s="424">
        <v>22704</v>
      </c>
      <c r="Q38" s="424">
        <v>23595</v>
      </c>
      <c r="R38" s="424">
        <v>24193</v>
      </c>
      <c r="S38" s="424">
        <v>24332</v>
      </c>
      <c r="T38" s="424">
        <v>24957</v>
      </c>
      <c r="U38" s="424">
        <v>25534</v>
      </c>
      <c r="V38" s="424">
        <v>25648</v>
      </c>
    </row>
    <row r="39" spans="1:22" ht="12.75">
      <c r="A39" s="407" t="s">
        <v>303</v>
      </c>
      <c r="B39" s="424">
        <v>28720</v>
      </c>
      <c r="C39" s="424">
        <v>32092</v>
      </c>
      <c r="D39" s="424">
        <v>32838</v>
      </c>
      <c r="E39" s="424">
        <v>33942</v>
      </c>
      <c r="F39" s="424">
        <v>37286</v>
      </c>
      <c r="G39" s="424">
        <v>40012</v>
      </c>
      <c r="H39" s="424">
        <v>41472</v>
      </c>
      <c r="I39" s="424">
        <v>45695</v>
      </c>
      <c r="J39" s="424">
        <v>48022.74148955621</v>
      </c>
      <c r="K39" s="424">
        <v>48557</v>
      </c>
      <c r="L39" s="424">
        <v>49296</v>
      </c>
      <c r="M39" s="424">
        <v>60029</v>
      </c>
      <c r="N39" s="424">
        <v>73255</v>
      </c>
      <c r="O39" s="424">
        <v>78247</v>
      </c>
      <c r="P39" s="424">
        <v>87003</v>
      </c>
      <c r="Q39" s="424">
        <v>98452</v>
      </c>
      <c r="R39" s="424">
        <v>101757</v>
      </c>
      <c r="S39" s="424">
        <v>104512</v>
      </c>
      <c r="T39" s="424">
        <v>108157</v>
      </c>
      <c r="U39" s="424">
        <v>109979</v>
      </c>
      <c r="V39" s="424">
        <v>99910</v>
      </c>
    </row>
    <row r="40" spans="1:22" ht="12.75">
      <c r="A40" s="407" t="s">
        <v>304</v>
      </c>
      <c r="B40" s="424">
        <v>259280</v>
      </c>
      <c r="C40" s="424">
        <v>287265</v>
      </c>
      <c r="D40" s="424">
        <v>298561</v>
      </c>
      <c r="E40" s="424">
        <v>301381</v>
      </c>
      <c r="F40" s="424">
        <v>310733</v>
      </c>
      <c r="G40" s="424">
        <v>313801</v>
      </c>
      <c r="H40" s="424">
        <v>324748</v>
      </c>
      <c r="I40" s="424">
        <v>348851</v>
      </c>
      <c r="J40" s="424">
        <v>286889.5830635795</v>
      </c>
      <c r="K40" s="424">
        <v>302656</v>
      </c>
      <c r="L40" s="424">
        <v>293059</v>
      </c>
      <c r="M40" s="424">
        <v>285989</v>
      </c>
      <c r="N40" s="424">
        <v>306422</v>
      </c>
      <c r="O40" s="424">
        <v>312782</v>
      </c>
      <c r="P40" s="424">
        <v>325647</v>
      </c>
      <c r="Q40" s="424">
        <v>370324</v>
      </c>
      <c r="R40" s="424">
        <v>387017</v>
      </c>
      <c r="S40" s="424">
        <v>393515</v>
      </c>
      <c r="T40" s="424">
        <v>408946</v>
      </c>
      <c r="U40" s="424">
        <v>416479</v>
      </c>
      <c r="V40" s="424">
        <v>422347</v>
      </c>
    </row>
    <row r="41" spans="1:22" ht="12.75">
      <c r="A41" s="407" t="s">
        <v>305</v>
      </c>
      <c r="B41" s="424">
        <v>95379</v>
      </c>
      <c r="C41" s="424">
        <v>110010</v>
      </c>
      <c r="D41" s="424">
        <v>130909</v>
      </c>
      <c r="E41" s="424">
        <v>135050</v>
      </c>
      <c r="F41" s="424">
        <v>142225</v>
      </c>
      <c r="G41" s="424">
        <v>143367</v>
      </c>
      <c r="H41" s="424">
        <v>142970</v>
      </c>
      <c r="I41" s="424">
        <v>144390</v>
      </c>
      <c r="J41" s="424">
        <v>136305.76249558994</v>
      </c>
      <c r="K41" s="424">
        <v>137784</v>
      </c>
      <c r="L41" s="424">
        <v>134930</v>
      </c>
      <c r="M41" s="424">
        <v>133762</v>
      </c>
      <c r="N41" s="424">
        <v>138269</v>
      </c>
      <c r="O41" s="424">
        <v>139060</v>
      </c>
      <c r="P41" s="424">
        <v>141345</v>
      </c>
      <c r="Q41" s="424">
        <v>150522</v>
      </c>
      <c r="R41" s="424">
        <v>149672</v>
      </c>
      <c r="S41" s="424">
        <v>149576</v>
      </c>
      <c r="T41" s="424">
        <v>151171</v>
      </c>
      <c r="U41" s="424">
        <v>155714</v>
      </c>
      <c r="V41" s="424">
        <v>155778</v>
      </c>
    </row>
    <row r="42" spans="1:22" ht="12.75">
      <c r="A42" s="407" t="s">
        <v>306</v>
      </c>
      <c r="B42" s="424">
        <v>13590</v>
      </c>
      <c r="C42" s="424">
        <v>15589</v>
      </c>
      <c r="D42" s="424">
        <v>16323</v>
      </c>
      <c r="E42" s="424">
        <v>15083</v>
      </c>
      <c r="F42" s="424">
        <v>16747</v>
      </c>
      <c r="G42" s="424">
        <v>16474</v>
      </c>
      <c r="H42" s="424">
        <v>16205</v>
      </c>
      <c r="I42" s="424">
        <v>8662</v>
      </c>
      <c r="J42" s="424">
        <v>7390</v>
      </c>
      <c r="K42" s="424">
        <v>8635</v>
      </c>
      <c r="L42" s="424">
        <v>9302</v>
      </c>
      <c r="M42" s="424">
        <v>10079</v>
      </c>
      <c r="N42" s="424">
        <v>11230</v>
      </c>
      <c r="O42" s="424">
        <v>12231</v>
      </c>
      <c r="P42" s="424">
        <v>13014</v>
      </c>
      <c r="Q42" s="424">
        <v>15239</v>
      </c>
      <c r="R42" s="424">
        <v>15464</v>
      </c>
      <c r="S42" s="424">
        <v>15240</v>
      </c>
      <c r="T42" s="424">
        <v>15628</v>
      </c>
      <c r="U42" s="424">
        <v>14867</v>
      </c>
      <c r="V42" s="424">
        <v>14748</v>
      </c>
    </row>
    <row r="43" spans="1:22" ht="12.75">
      <c r="A43" s="407" t="s">
        <v>307</v>
      </c>
      <c r="B43" s="424">
        <v>17258</v>
      </c>
      <c r="C43" s="424">
        <v>17325</v>
      </c>
      <c r="D43" s="424">
        <v>17631</v>
      </c>
      <c r="E43" s="424">
        <v>17361</v>
      </c>
      <c r="F43" s="424">
        <v>17910</v>
      </c>
      <c r="G43" s="424">
        <v>18381</v>
      </c>
      <c r="H43" s="424">
        <v>17923</v>
      </c>
      <c r="I43" s="424">
        <v>17179</v>
      </c>
      <c r="J43" s="424">
        <v>12955</v>
      </c>
      <c r="K43" s="424">
        <v>16002</v>
      </c>
      <c r="L43" s="424">
        <v>16989</v>
      </c>
      <c r="M43" s="424">
        <v>16337</v>
      </c>
      <c r="N43" s="424">
        <v>16847</v>
      </c>
      <c r="O43" s="424">
        <v>17813</v>
      </c>
      <c r="P43" s="424">
        <v>18809</v>
      </c>
      <c r="Q43" s="424">
        <v>19974</v>
      </c>
      <c r="R43" s="424">
        <v>19719</v>
      </c>
      <c r="S43" s="424">
        <v>19648</v>
      </c>
      <c r="T43" s="424">
        <v>20447</v>
      </c>
      <c r="U43" s="424">
        <v>22719</v>
      </c>
      <c r="V43" s="424">
        <v>23716</v>
      </c>
    </row>
    <row r="44" spans="1:22" ht="12.75">
      <c r="A44" s="407" t="s">
        <v>308</v>
      </c>
      <c r="B44" s="424">
        <v>33020</v>
      </c>
      <c r="C44" s="424">
        <v>54339</v>
      </c>
      <c r="D44" s="424">
        <v>62618</v>
      </c>
      <c r="E44" s="424">
        <v>64221</v>
      </c>
      <c r="F44" s="424">
        <v>66672</v>
      </c>
      <c r="G44" s="424">
        <v>64887</v>
      </c>
      <c r="H44" s="424">
        <v>65482</v>
      </c>
      <c r="I44" s="424">
        <v>64894</v>
      </c>
      <c r="J44" s="424">
        <v>61109.6930677771</v>
      </c>
      <c r="K44" s="424">
        <v>57482</v>
      </c>
      <c r="L44" s="424">
        <v>56204</v>
      </c>
      <c r="M44" s="424">
        <v>54846</v>
      </c>
      <c r="N44" s="424">
        <v>56573</v>
      </c>
      <c r="O44" s="424">
        <v>58102</v>
      </c>
      <c r="P44" s="424">
        <v>60550</v>
      </c>
      <c r="Q44" s="424">
        <v>62790</v>
      </c>
      <c r="R44" s="424">
        <v>61461</v>
      </c>
      <c r="S44" s="424">
        <v>60819</v>
      </c>
      <c r="T44" s="424">
        <v>61596</v>
      </c>
      <c r="U44" s="424">
        <v>62298</v>
      </c>
      <c r="V44" s="424">
        <v>57552</v>
      </c>
    </row>
    <row r="45" spans="1:22" ht="12.75">
      <c r="A45" s="407" t="s">
        <v>309</v>
      </c>
      <c r="B45" s="424">
        <v>13723</v>
      </c>
      <c r="C45" s="424">
        <v>14544</v>
      </c>
      <c r="D45" s="424">
        <v>15247</v>
      </c>
      <c r="E45" s="424">
        <v>20096</v>
      </c>
      <c r="F45" s="424">
        <v>21521</v>
      </c>
      <c r="G45" s="424">
        <v>23491</v>
      </c>
      <c r="H45" s="424">
        <v>23477</v>
      </c>
      <c r="I45" s="424">
        <v>23483</v>
      </c>
      <c r="J45" s="424">
        <v>20980.88844165978</v>
      </c>
      <c r="K45" s="424">
        <v>22038</v>
      </c>
      <c r="L45" s="424">
        <v>21563</v>
      </c>
      <c r="M45" s="424">
        <v>20876</v>
      </c>
      <c r="N45" s="424">
        <v>20893</v>
      </c>
      <c r="O45" s="424">
        <v>21325</v>
      </c>
      <c r="P45" s="424">
        <v>22449</v>
      </c>
      <c r="Q45" s="424">
        <v>23524</v>
      </c>
      <c r="R45" s="424">
        <v>22636</v>
      </c>
      <c r="S45" s="424">
        <v>21766</v>
      </c>
      <c r="T45" s="424">
        <v>21424</v>
      </c>
      <c r="U45" s="424">
        <v>21166</v>
      </c>
      <c r="V45" s="424">
        <v>20754</v>
      </c>
    </row>
    <row r="46" spans="1:22" ht="12.75">
      <c r="A46" s="407" t="s">
        <v>310</v>
      </c>
      <c r="B46" s="424">
        <v>16436</v>
      </c>
      <c r="C46" s="424">
        <v>23144</v>
      </c>
      <c r="D46" s="424">
        <v>24458</v>
      </c>
      <c r="E46" s="424">
        <v>24843</v>
      </c>
      <c r="F46" s="424">
        <v>25472</v>
      </c>
      <c r="G46" s="424">
        <v>24301</v>
      </c>
      <c r="H46" s="424">
        <v>23080</v>
      </c>
      <c r="I46" s="424">
        <v>22617</v>
      </c>
      <c r="J46" s="424">
        <v>20336.559925267244</v>
      </c>
      <c r="K46" s="424">
        <v>19199</v>
      </c>
      <c r="L46" s="424">
        <v>18415</v>
      </c>
      <c r="M46" s="424">
        <v>17379</v>
      </c>
      <c r="N46" s="424">
        <v>17823</v>
      </c>
      <c r="O46" s="424">
        <v>18181</v>
      </c>
      <c r="P46" s="424">
        <v>18231</v>
      </c>
      <c r="Q46" s="424">
        <v>18747</v>
      </c>
      <c r="R46" s="424">
        <v>18078</v>
      </c>
      <c r="S46" s="424">
        <v>17881</v>
      </c>
      <c r="T46" s="424">
        <v>17985</v>
      </c>
      <c r="U46" s="424">
        <v>17821</v>
      </c>
      <c r="V46" s="424">
        <v>15704</v>
      </c>
    </row>
    <row r="47" spans="1:22" ht="12.75">
      <c r="A47" s="407" t="s">
        <v>311</v>
      </c>
      <c r="B47" s="424">
        <v>23089</v>
      </c>
      <c r="C47" s="424">
        <v>25816</v>
      </c>
      <c r="D47" s="424">
        <v>29551</v>
      </c>
      <c r="E47" s="424">
        <v>37173</v>
      </c>
      <c r="F47" s="424">
        <v>40959</v>
      </c>
      <c r="G47" s="424">
        <v>49015</v>
      </c>
      <c r="H47" s="424">
        <v>48896</v>
      </c>
      <c r="I47" s="424">
        <v>49901</v>
      </c>
      <c r="J47" s="424">
        <v>45759.19245487578</v>
      </c>
      <c r="K47" s="424">
        <v>46505</v>
      </c>
      <c r="L47" s="424">
        <v>47035</v>
      </c>
      <c r="M47" s="424">
        <v>44121</v>
      </c>
      <c r="N47" s="424">
        <v>44997</v>
      </c>
      <c r="O47" s="424">
        <v>45626</v>
      </c>
      <c r="P47" s="424">
        <v>47305</v>
      </c>
      <c r="Q47" s="424">
        <v>52719</v>
      </c>
      <c r="R47" s="424">
        <v>53479</v>
      </c>
      <c r="S47" s="424">
        <v>52841</v>
      </c>
      <c r="T47" s="424">
        <v>52756</v>
      </c>
      <c r="U47" s="424">
        <v>52575</v>
      </c>
      <c r="V47" s="424">
        <v>48088</v>
      </c>
    </row>
    <row r="48" spans="1:22" ht="12.75">
      <c r="A48" s="407" t="s">
        <v>312</v>
      </c>
      <c r="B48" s="424">
        <v>112604</v>
      </c>
      <c r="C48" s="424">
        <v>139712</v>
      </c>
      <c r="D48" s="424">
        <v>144300</v>
      </c>
      <c r="E48" s="424">
        <v>143047</v>
      </c>
      <c r="F48" s="424">
        <v>144476</v>
      </c>
      <c r="G48" s="424">
        <v>123862</v>
      </c>
      <c r="H48" s="424">
        <v>122392</v>
      </c>
      <c r="I48" s="424">
        <v>122465</v>
      </c>
      <c r="J48" s="424">
        <v>112276.00216833154</v>
      </c>
      <c r="K48" s="424">
        <v>105062</v>
      </c>
      <c r="L48" s="424">
        <v>103755</v>
      </c>
      <c r="M48" s="424">
        <v>101123</v>
      </c>
      <c r="N48" s="424">
        <v>106423</v>
      </c>
      <c r="O48" s="424">
        <v>110064</v>
      </c>
      <c r="P48" s="424">
        <v>114803</v>
      </c>
      <c r="Q48" s="424">
        <v>120080</v>
      </c>
      <c r="R48" s="424">
        <v>118456</v>
      </c>
      <c r="S48" s="424">
        <v>117400</v>
      </c>
      <c r="T48" s="424">
        <v>121110</v>
      </c>
      <c r="U48" s="424">
        <v>123185</v>
      </c>
      <c r="V48" s="424">
        <v>118070</v>
      </c>
    </row>
    <row r="49" spans="1:22" ht="12.75">
      <c r="A49" s="407" t="s">
        <v>313</v>
      </c>
      <c r="B49" s="424">
        <v>19613</v>
      </c>
      <c r="C49" s="424">
        <v>23348</v>
      </c>
      <c r="D49" s="424">
        <v>32500</v>
      </c>
      <c r="E49" s="424">
        <v>33632</v>
      </c>
      <c r="F49" s="424">
        <v>34123</v>
      </c>
      <c r="G49" s="424">
        <v>32018</v>
      </c>
      <c r="H49" s="424">
        <v>28479</v>
      </c>
      <c r="I49" s="424">
        <v>27569</v>
      </c>
      <c r="J49" s="424">
        <v>22346.060222704647</v>
      </c>
      <c r="K49" s="424">
        <v>22354</v>
      </c>
      <c r="L49" s="424">
        <v>22267</v>
      </c>
      <c r="M49" s="424">
        <v>20778</v>
      </c>
      <c r="N49" s="424">
        <v>21043</v>
      </c>
      <c r="O49" s="424">
        <v>22074</v>
      </c>
      <c r="P49" s="424">
        <v>24011</v>
      </c>
      <c r="Q49" s="424">
        <v>26364</v>
      </c>
      <c r="R49" s="424">
        <v>26609</v>
      </c>
      <c r="S49" s="424">
        <v>25967</v>
      </c>
      <c r="T49" s="424">
        <v>27309</v>
      </c>
      <c r="U49" s="424">
        <v>29240</v>
      </c>
      <c r="V49" s="424">
        <v>29383</v>
      </c>
    </row>
    <row r="50" spans="1:22" ht="12.75">
      <c r="A50" s="407" t="s">
        <v>314</v>
      </c>
      <c r="B50" s="424">
        <v>21704</v>
      </c>
      <c r="C50" s="424">
        <v>22923</v>
      </c>
      <c r="D50" s="424">
        <v>24984</v>
      </c>
      <c r="E50" s="424">
        <v>25658</v>
      </c>
      <c r="F50" s="424">
        <v>26398</v>
      </c>
      <c r="G50" s="424">
        <v>25653</v>
      </c>
      <c r="H50" s="424">
        <v>24930</v>
      </c>
      <c r="I50" s="424">
        <v>26378</v>
      </c>
      <c r="J50" s="424">
        <v>21811.321500217608</v>
      </c>
      <c r="K50" s="424">
        <v>29234</v>
      </c>
      <c r="L50" s="424">
        <v>29888</v>
      </c>
      <c r="M50" s="424">
        <v>30405</v>
      </c>
      <c r="N50" s="424">
        <v>30571</v>
      </c>
      <c r="O50" s="424">
        <v>30821</v>
      </c>
      <c r="P50" s="424">
        <v>32351</v>
      </c>
      <c r="Q50" s="424">
        <v>36324</v>
      </c>
      <c r="R50" s="424">
        <v>36885</v>
      </c>
      <c r="S50" s="424">
        <v>36099</v>
      </c>
      <c r="T50" s="424">
        <v>36427</v>
      </c>
      <c r="U50" s="424">
        <v>36789</v>
      </c>
      <c r="V50" s="424">
        <v>35941</v>
      </c>
    </row>
    <row r="51" spans="1:22" ht="12.75">
      <c r="A51" s="407" t="s">
        <v>315</v>
      </c>
      <c r="B51" s="424">
        <v>37660</v>
      </c>
      <c r="C51" s="424">
        <v>57631</v>
      </c>
      <c r="D51" s="424">
        <v>64570</v>
      </c>
      <c r="E51" s="424">
        <v>67736</v>
      </c>
      <c r="F51" s="424">
        <v>69939</v>
      </c>
      <c r="G51" s="424">
        <v>77121</v>
      </c>
      <c r="H51" s="424">
        <v>71967</v>
      </c>
      <c r="I51" s="424">
        <v>72372</v>
      </c>
      <c r="J51" s="424">
        <v>71102</v>
      </c>
      <c r="K51" s="424">
        <v>70347</v>
      </c>
      <c r="L51" s="424">
        <v>71507</v>
      </c>
      <c r="M51" s="424">
        <v>69314</v>
      </c>
      <c r="N51" s="424">
        <v>73608</v>
      </c>
      <c r="O51" s="424">
        <v>75531</v>
      </c>
      <c r="P51" s="424">
        <v>82228</v>
      </c>
      <c r="Q51" s="424">
        <v>86470</v>
      </c>
      <c r="R51" s="424">
        <v>85433</v>
      </c>
      <c r="S51" s="424">
        <v>84253</v>
      </c>
      <c r="T51" s="424">
        <v>84723</v>
      </c>
      <c r="U51" s="424">
        <v>88287</v>
      </c>
      <c r="V51" s="424">
        <v>88926</v>
      </c>
    </row>
    <row r="52" spans="1:22" ht="12.75">
      <c r="A52" s="407" t="s">
        <v>316</v>
      </c>
      <c r="B52" s="424">
        <v>15140</v>
      </c>
      <c r="C52" s="424">
        <v>17209</v>
      </c>
      <c r="D52" s="424">
        <v>20037</v>
      </c>
      <c r="E52" s="424">
        <v>21170</v>
      </c>
      <c r="F52" s="424">
        <v>22597</v>
      </c>
      <c r="G52" s="424">
        <v>23809</v>
      </c>
      <c r="H52" s="424">
        <v>23766</v>
      </c>
      <c r="I52" s="424">
        <v>24193</v>
      </c>
      <c r="J52" s="424">
        <v>17794.931987268134</v>
      </c>
      <c r="K52" s="424">
        <v>20365</v>
      </c>
      <c r="L52" s="424">
        <v>19777</v>
      </c>
      <c r="M52" s="424">
        <v>19652</v>
      </c>
      <c r="N52" s="424">
        <v>22222</v>
      </c>
      <c r="O52" s="424">
        <v>24011</v>
      </c>
      <c r="P52" s="424">
        <v>25835</v>
      </c>
      <c r="Q52" s="424">
        <v>29161</v>
      </c>
      <c r="R52" s="424">
        <v>36209</v>
      </c>
      <c r="S52" s="424">
        <v>36071</v>
      </c>
      <c r="T52" s="424">
        <v>36753</v>
      </c>
      <c r="U52" s="424">
        <v>38700</v>
      </c>
      <c r="V52" s="424">
        <v>39900</v>
      </c>
    </row>
    <row r="53" spans="1:22" ht="12.75">
      <c r="A53" s="407" t="s">
        <v>317</v>
      </c>
      <c r="B53" s="424">
        <v>5850</v>
      </c>
      <c r="C53" s="424">
        <v>6633</v>
      </c>
      <c r="D53" s="424">
        <v>6544</v>
      </c>
      <c r="E53" s="424">
        <v>6373</v>
      </c>
      <c r="F53" s="424">
        <v>6504</v>
      </c>
      <c r="G53" s="424">
        <v>5900</v>
      </c>
      <c r="H53" s="424">
        <v>7708</v>
      </c>
      <c r="I53" s="424">
        <v>8793</v>
      </c>
      <c r="J53" s="424">
        <v>9809</v>
      </c>
      <c r="K53" s="424">
        <v>11176</v>
      </c>
      <c r="L53" s="424">
        <v>12034</v>
      </c>
      <c r="M53" s="424">
        <v>12363</v>
      </c>
      <c r="N53" s="424">
        <v>14928</v>
      </c>
      <c r="O53" s="424">
        <v>15005</v>
      </c>
      <c r="P53" s="424">
        <v>16376</v>
      </c>
      <c r="Q53" s="424">
        <v>19108</v>
      </c>
      <c r="R53" s="424">
        <v>19072</v>
      </c>
      <c r="S53" s="424">
        <v>18720</v>
      </c>
      <c r="T53" s="424">
        <v>18822</v>
      </c>
      <c r="U53" s="424">
        <v>18814</v>
      </c>
      <c r="V53" s="424">
        <v>16667</v>
      </c>
    </row>
    <row r="54" spans="1:22" ht="12.75">
      <c r="A54" s="407" t="s">
        <v>318</v>
      </c>
      <c r="B54" s="424">
        <v>19408</v>
      </c>
      <c r="C54" s="424">
        <v>22771</v>
      </c>
      <c r="D54" s="424">
        <v>39280</v>
      </c>
      <c r="E54" s="424">
        <v>48224</v>
      </c>
      <c r="F54" s="424">
        <v>55081</v>
      </c>
      <c r="G54" s="424">
        <v>58278</v>
      </c>
      <c r="H54" s="424">
        <v>55669</v>
      </c>
      <c r="I54" s="424">
        <v>58236</v>
      </c>
      <c r="J54" s="424">
        <v>57281.87299937937</v>
      </c>
      <c r="K54" s="424">
        <v>63532</v>
      </c>
      <c r="L54" s="424">
        <v>63075</v>
      </c>
      <c r="M54" s="424">
        <v>61121</v>
      </c>
      <c r="N54" s="424">
        <v>61210</v>
      </c>
      <c r="O54" s="424">
        <v>62036</v>
      </c>
      <c r="P54" s="424">
        <v>63781</v>
      </c>
      <c r="Q54" s="424">
        <v>65710</v>
      </c>
      <c r="R54" s="424">
        <v>64925</v>
      </c>
      <c r="S54" s="424">
        <v>64602</v>
      </c>
      <c r="T54" s="424">
        <v>64396</v>
      </c>
      <c r="U54" s="424">
        <v>65413</v>
      </c>
      <c r="V54" s="424">
        <v>64217</v>
      </c>
    </row>
    <row r="55" spans="1:22" ht="12.75">
      <c r="A55" s="407" t="s">
        <v>319</v>
      </c>
      <c r="B55" s="424">
        <v>4684</v>
      </c>
      <c r="C55" s="424">
        <v>5048</v>
      </c>
      <c r="D55" s="424">
        <v>5331</v>
      </c>
      <c r="E55" s="424">
        <v>4767</v>
      </c>
      <c r="F55" s="424">
        <v>5066</v>
      </c>
      <c r="G55" s="424">
        <v>5766</v>
      </c>
      <c r="H55" s="424">
        <v>6554</v>
      </c>
      <c r="I55" s="424">
        <v>6973</v>
      </c>
      <c r="J55" s="424">
        <v>7372</v>
      </c>
      <c r="K55" s="424">
        <v>6806</v>
      </c>
      <c r="L55" s="424">
        <v>7887</v>
      </c>
      <c r="M55" s="424">
        <v>10077</v>
      </c>
      <c r="N55" s="424">
        <v>12978</v>
      </c>
      <c r="O55" s="424">
        <v>13623</v>
      </c>
      <c r="P55" s="424">
        <v>13897</v>
      </c>
      <c r="Q55" s="424">
        <v>14943</v>
      </c>
      <c r="R55" s="424">
        <v>15077</v>
      </c>
      <c r="S55" s="424">
        <v>14833</v>
      </c>
      <c r="T55" s="424">
        <v>14864</v>
      </c>
      <c r="U55" s="424">
        <v>14942</v>
      </c>
      <c r="V55" s="424">
        <v>12893</v>
      </c>
    </row>
    <row r="56" spans="1:22" ht="12.75">
      <c r="A56" s="407" t="s">
        <v>320</v>
      </c>
      <c r="B56" s="424">
        <v>18134</v>
      </c>
      <c r="C56" s="424">
        <v>27213</v>
      </c>
      <c r="D56" s="424">
        <v>30699</v>
      </c>
      <c r="E56" s="424">
        <v>30337</v>
      </c>
      <c r="F56" s="424">
        <v>30925</v>
      </c>
      <c r="G56" s="424">
        <v>29868</v>
      </c>
      <c r="H56" s="424">
        <v>28385</v>
      </c>
      <c r="I56" s="424">
        <v>28082</v>
      </c>
      <c r="J56" s="424">
        <v>27666.170087840605</v>
      </c>
      <c r="K56" s="424">
        <v>25393</v>
      </c>
      <c r="L56" s="424">
        <v>25104</v>
      </c>
      <c r="M56" s="424">
        <v>24522</v>
      </c>
      <c r="N56" s="424">
        <v>24677</v>
      </c>
      <c r="O56" s="424">
        <v>24711</v>
      </c>
      <c r="P56" s="424">
        <v>26038</v>
      </c>
      <c r="Q56" s="424">
        <v>25506</v>
      </c>
      <c r="R56" s="424">
        <v>24539</v>
      </c>
      <c r="S56" s="424">
        <v>24693</v>
      </c>
      <c r="T56" s="424">
        <v>25103</v>
      </c>
      <c r="U56" s="424">
        <v>24832</v>
      </c>
      <c r="V56" s="424">
        <v>23769</v>
      </c>
    </row>
    <row r="57" spans="1:22" ht="12.75">
      <c r="A57" s="407" t="s">
        <v>321</v>
      </c>
      <c r="B57" s="424">
        <v>17177</v>
      </c>
      <c r="C57" s="424">
        <v>28359</v>
      </c>
      <c r="D57" s="424">
        <v>35835</v>
      </c>
      <c r="E57" s="424">
        <v>36861</v>
      </c>
      <c r="F57" s="424">
        <v>37327</v>
      </c>
      <c r="G57" s="424">
        <v>19712</v>
      </c>
      <c r="H57" s="424">
        <v>19336</v>
      </c>
      <c r="I57" s="424">
        <v>19370</v>
      </c>
      <c r="J57" s="424">
        <v>18747.753414092094</v>
      </c>
      <c r="K57" s="424">
        <v>16742</v>
      </c>
      <c r="L57" s="424">
        <v>16449</v>
      </c>
      <c r="M57" s="424">
        <v>16401</v>
      </c>
      <c r="N57" s="424">
        <v>16951</v>
      </c>
      <c r="O57" s="424">
        <v>17981</v>
      </c>
      <c r="P57" s="424">
        <v>19769</v>
      </c>
      <c r="Q57" s="424">
        <v>20189</v>
      </c>
      <c r="R57" s="424">
        <v>19665</v>
      </c>
      <c r="S57" s="424">
        <v>19267</v>
      </c>
      <c r="T57" s="424">
        <v>20207</v>
      </c>
      <c r="U57" s="424">
        <v>20510</v>
      </c>
      <c r="V57" s="424">
        <v>20269</v>
      </c>
    </row>
    <row r="58" spans="1:22" ht="12.75">
      <c r="A58" s="407" t="s">
        <v>322</v>
      </c>
      <c r="B58" s="424">
        <v>22913</v>
      </c>
      <c r="C58" s="424">
        <v>23851</v>
      </c>
      <c r="D58" s="424">
        <v>38401</v>
      </c>
      <c r="E58" s="424">
        <v>39782</v>
      </c>
      <c r="F58" s="424">
        <v>42204</v>
      </c>
      <c r="G58" s="424">
        <v>43559</v>
      </c>
      <c r="H58" s="424">
        <v>42800</v>
      </c>
      <c r="I58" s="424">
        <v>40812</v>
      </c>
      <c r="J58" s="424">
        <v>35100.054270093766</v>
      </c>
      <c r="K58" s="424">
        <v>36352</v>
      </c>
      <c r="L58" s="424">
        <v>34295</v>
      </c>
      <c r="M58" s="424">
        <v>33859</v>
      </c>
      <c r="N58" s="424">
        <v>36731</v>
      </c>
      <c r="O58" s="424">
        <v>39686</v>
      </c>
      <c r="P58" s="424">
        <v>44314</v>
      </c>
      <c r="Q58" s="424">
        <v>48903</v>
      </c>
      <c r="R58" s="424">
        <v>50015</v>
      </c>
      <c r="S58" s="424">
        <v>49534</v>
      </c>
      <c r="T58" s="424">
        <v>51250</v>
      </c>
      <c r="U58" s="424">
        <v>52461</v>
      </c>
      <c r="V58" s="424">
        <v>49982</v>
      </c>
    </row>
    <row r="59" spans="1:22" ht="12.75">
      <c r="A59" s="407" t="s">
        <v>323</v>
      </c>
      <c r="B59" s="424">
        <v>12239</v>
      </c>
      <c r="C59" s="424">
        <v>12596</v>
      </c>
      <c r="D59" s="424">
        <v>14748</v>
      </c>
      <c r="E59" s="424">
        <v>19978</v>
      </c>
      <c r="F59" s="424">
        <v>20592</v>
      </c>
      <c r="G59" s="424">
        <v>22328</v>
      </c>
      <c r="H59" s="424">
        <v>20427</v>
      </c>
      <c r="I59" s="424">
        <v>19542</v>
      </c>
      <c r="J59" s="424">
        <v>17562.66011918098</v>
      </c>
      <c r="K59" s="424">
        <v>18476</v>
      </c>
      <c r="L59" s="424">
        <v>17631</v>
      </c>
      <c r="M59" s="424">
        <v>16064</v>
      </c>
      <c r="N59" s="424">
        <v>15739</v>
      </c>
      <c r="O59" s="424">
        <v>16479</v>
      </c>
      <c r="P59" s="424">
        <v>17293</v>
      </c>
      <c r="Q59" s="424">
        <v>19373</v>
      </c>
      <c r="R59" s="424">
        <v>18990</v>
      </c>
      <c r="S59" s="424">
        <v>19194</v>
      </c>
      <c r="T59" s="424">
        <v>19419</v>
      </c>
      <c r="U59" s="424">
        <v>21017</v>
      </c>
      <c r="V59" s="424">
        <v>20902</v>
      </c>
    </row>
    <row r="60" spans="1:22" ht="12.75">
      <c r="A60" s="407" t="s">
        <v>324</v>
      </c>
      <c r="B60" s="424">
        <v>31166</v>
      </c>
      <c r="C60" s="424">
        <v>33789</v>
      </c>
      <c r="D60" s="424">
        <v>35757</v>
      </c>
      <c r="E60" s="424">
        <v>43100</v>
      </c>
      <c r="F60" s="424">
        <v>50796</v>
      </c>
      <c r="G60" s="424">
        <v>61515</v>
      </c>
      <c r="H60" s="424">
        <v>61492</v>
      </c>
      <c r="I60" s="424">
        <v>62083</v>
      </c>
      <c r="J60" s="424">
        <v>58589.920618978824</v>
      </c>
      <c r="K60" s="424">
        <v>55286</v>
      </c>
      <c r="L60" s="424">
        <v>54763</v>
      </c>
      <c r="M60" s="424">
        <v>55152</v>
      </c>
      <c r="N60" s="424">
        <v>58682</v>
      </c>
      <c r="O60" s="424">
        <v>60485</v>
      </c>
      <c r="P60" s="424">
        <v>61732</v>
      </c>
      <c r="Q60" s="424">
        <v>68614</v>
      </c>
      <c r="R60" s="424">
        <v>68761</v>
      </c>
      <c r="S60" s="424">
        <v>67674</v>
      </c>
      <c r="T60" s="424">
        <v>66965</v>
      </c>
      <c r="U60" s="424">
        <v>67518</v>
      </c>
      <c r="V60" s="424">
        <v>60949</v>
      </c>
    </row>
    <row r="61" spans="1:22" ht="12.75">
      <c r="A61" s="407" t="s">
        <v>325</v>
      </c>
      <c r="B61" s="424">
        <v>40631</v>
      </c>
      <c r="C61" s="424">
        <v>43161</v>
      </c>
      <c r="D61" s="424">
        <v>65699</v>
      </c>
      <c r="E61" s="424">
        <v>71311</v>
      </c>
      <c r="F61" s="424">
        <v>80413</v>
      </c>
      <c r="G61" s="424">
        <v>82982</v>
      </c>
      <c r="H61" s="424">
        <v>83694</v>
      </c>
      <c r="I61" s="424">
        <v>79379</v>
      </c>
      <c r="J61" s="424">
        <v>74046.28074614296</v>
      </c>
      <c r="K61" s="424">
        <v>78779</v>
      </c>
      <c r="L61" s="424">
        <v>76245</v>
      </c>
      <c r="M61" s="424">
        <v>72707</v>
      </c>
      <c r="N61" s="424">
        <v>72426</v>
      </c>
      <c r="O61" s="424">
        <v>74368</v>
      </c>
      <c r="P61" s="424">
        <v>78062</v>
      </c>
      <c r="Q61" s="424">
        <v>82311</v>
      </c>
      <c r="R61" s="424">
        <v>82911</v>
      </c>
      <c r="S61" s="424">
        <v>80310</v>
      </c>
      <c r="T61" s="424">
        <v>80791</v>
      </c>
      <c r="U61" s="424">
        <v>83223</v>
      </c>
      <c r="V61" s="424">
        <v>83348</v>
      </c>
    </row>
    <row r="62" spans="1:22" ht="12.75">
      <c r="A62" s="407" t="s">
        <v>326</v>
      </c>
      <c r="B62" s="424">
        <v>7226</v>
      </c>
      <c r="C62" s="424">
        <v>8047</v>
      </c>
      <c r="D62" s="424">
        <v>8133</v>
      </c>
      <c r="E62" s="424">
        <v>8113</v>
      </c>
      <c r="F62" s="424">
        <v>9595</v>
      </c>
      <c r="G62" s="424">
        <v>5367</v>
      </c>
      <c r="H62" s="424">
        <v>5059</v>
      </c>
      <c r="I62" s="424">
        <v>4978</v>
      </c>
      <c r="J62" s="424">
        <v>4370</v>
      </c>
      <c r="K62" s="424">
        <v>4685</v>
      </c>
      <c r="L62" s="424">
        <v>4920</v>
      </c>
      <c r="M62" s="424">
        <v>5083</v>
      </c>
      <c r="N62" s="424">
        <v>5340</v>
      </c>
      <c r="O62" s="424">
        <v>5613</v>
      </c>
      <c r="P62" s="424">
        <v>6016</v>
      </c>
      <c r="Q62" s="424">
        <v>6458</v>
      </c>
      <c r="R62" s="424">
        <v>6620</v>
      </c>
      <c r="S62" s="424">
        <v>6501</v>
      </c>
      <c r="T62" s="424">
        <v>6620</v>
      </c>
      <c r="U62" s="424">
        <v>6207</v>
      </c>
      <c r="V62" s="424">
        <v>6051</v>
      </c>
    </row>
    <row r="63" spans="1:22" ht="12.75">
      <c r="A63" s="407" t="s">
        <v>327</v>
      </c>
      <c r="B63" s="424">
        <v>7949</v>
      </c>
      <c r="C63" s="424">
        <v>7823</v>
      </c>
      <c r="D63" s="424">
        <v>15055</v>
      </c>
      <c r="E63" s="424">
        <v>21048</v>
      </c>
      <c r="F63" s="424">
        <v>22401</v>
      </c>
      <c r="G63" s="424">
        <v>22867</v>
      </c>
      <c r="H63" s="424">
        <v>19206</v>
      </c>
      <c r="I63" s="424">
        <v>13355</v>
      </c>
      <c r="J63" s="424">
        <v>17031.443549986223</v>
      </c>
      <c r="K63" s="424">
        <v>18282</v>
      </c>
      <c r="L63" s="424">
        <v>18047</v>
      </c>
      <c r="M63" s="424">
        <v>17800</v>
      </c>
      <c r="N63" s="424">
        <v>18838</v>
      </c>
      <c r="O63" s="424">
        <v>19262</v>
      </c>
      <c r="P63" s="424">
        <v>19530</v>
      </c>
      <c r="Q63" s="424">
        <v>19568</v>
      </c>
      <c r="R63" s="424">
        <v>19127</v>
      </c>
      <c r="S63" s="424">
        <v>18641</v>
      </c>
      <c r="T63" s="424">
        <v>18091</v>
      </c>
      <c r="U63" s="424">
        <v>18291</v>
      </c>
      <c r="V63" s="424">
        <v>17155</v>
      </c>
    </row>
    <row r="64" spans="1:22" ht="12.75">
      <c r="A64" s="407" t="s">
        <v>328</v>
      </c>
      <c r="B64" s="424">
        <v>28824</v>
      </c>
      <c r="C64" s="424">
        <v>45876</v>
      </c>
      <c r="D64" s="424">
        <v>63429</v>
      </c>
      <c r="E64" s="424">
        <v>64609</v>
      </c>
      <c r="F64" s="424">
        <v>66504</v>
      </c>
      <c r="G64" s="424">
        <v>65023</v>
      </c>
      <c r="H64" s="424">
        <v>65461</v>
      </c>
      <c r="I64" s="424">
        <v>65492</v>
      </c>
      <c r="J64" s="424">
        <v>68134.71078268529</v>
      </c>
      <c r="K64" s="424">
        <v>63017</v>
      </c>
      <c r="L64" s="424">
        <v>61660</v>
      </c>
      <c r="M64" s="424">
        <v>60956</v>
      </c>
      <c r="N64" s="424">
        <v>60131</v>
      </c>
      <c r="O64" s="424">
        <v>60635</v>
      </c>
      <c r="P64" s="424">
        <v>62208</v>
      </c>
      <c r="Q64" s="424">
        <v>62672</v>
      </c>
      <c r="R64" s="424">
        <v>61458</v>
      </c>
      <c r="S64" s="424">
        <v>59341</v>
      </c>
      <c r="T64" s="424">
        <v>58897</v>
      </c>
      <c r="U64" s="424">
        <v>59227</v>
      </c>
      <c r="V64" s="424">
        <v>54143</v>
      </c>
    </row>
    <row r="65" spans="1:22" ht="12.75">
      <c r="A65" s="407" t="s">
        <v>329</v>
      </c>
      <c r="B65" s="424">
        <v>18953</v>
      </c>
      <c r="C65" s="424">
        <v>19693</v>
      </c>
      <c r="D65" s="424">
        <v>20706</v>
      </c>
      <c r="E65" s="424">
        <v>23326</v>
      </c>
      <c r="F65" s="424">
        <v>27653</v>
      </c>
      <c r="G65" s="424">
        <v>29424</v>
      </c>
      <c r="H65" s="424">
        <v>30234</v>
      </c>
      <c r="I65" s="424">
        <v>30662</v>
      </c>
      <c r="J65" s="424">
        <v>27836.839755921064</v>
      </c>
      <c r="K65" s="424">
        <v>29268</v>
      </c>
      <c r="L65" s="424">
        <v>28990</v>
      </c>
      <c r="M65" s="424">
        <v>29430</v>
      </c>
      <c r="N65" s="424">
        <v>30734</v>
      </c>
      <c r="O65" s="424">
        <v>32821</v>
      </c>
      <c r="P65" s="424">
        <v>35600</v>
      </c>
      <c r="Q65" s="424">
        <v>37601</v>
      </c>
      <c r="R65" s="424">
        <v>37844</v>
      </c>
      <c r="S65" s="424">
        <v>37096</v>
      </c>
      <c r="T65" s="424">
        <v>37430</v>
      </c>
      <c r="U65" s="424">
        <v>37857</v>
      </c>
      <c r="V65" s="424">
        <v>38019</v>
      </c>
    </row>
    <row r="66" spans="1:22" ht="12.75">
      <c r="A66" s="407" t="s">
        <v>330</v>
      </c>
      <c r="B66" s="424">
        <v>15616</v>
      </c>
      <c r="C66" s="424">
        <v>16080</v>
      </c>
      <c r="D66" s="424">
        <v>17088</v>
      </c>
      <c r="E66" s="424">
        <v>17330</v>
      </c>
      <c r="F66" s="424">
        <v>18132</v>
      </c>
      <c r="G66" s="424">
        <v>18826</v>
      </c>
      <c r="H66" s="424">
        <v>17576</v>
      </c>
      <c r="I66" s="424">
        <v>18466</v>
      </c>
      <c r="J66" s="424">
        <v>15246.68053806555</v>
      </c>
      <c r="K66" s="424">
        <v>17815</v>
      </c>
      <c r="L66" s="424">
        <v>17887</v>
      </c>
      <c r="M66" s="424">
        <v>17881</v>
      </c>
      <c r="N66" s="424">
        <v>24655</v>
      </c>
      <c r="O66" s="424">
        <v>30029</v>
      </c>
      <c r="P66" s="424">
        <v>34935</v>
      </c>
      <c r="Q66" s="424">
        <v>38213</v>
      </c>
      <c r="R66" s="424">
        <v>39440</v>
      </c>
      <c r="S66" s="424">
        <v>39629</v>
      </c>
      <c r="T66" s="424">
        <v>40380</v>
      </c>
      <c r="U66" s="424">
        <v>41380</v>
      </c>
      <c r="V66" s="424">
        <v>40732</v>
      </c>
    </row>
    <row r="67" spans="1:22" ht="12.75">
      <c r="A67" s="407" t="s">
        <v>331</v>
      </c>
      <c r="B67" s="424">
        <v>31470</v>
      </c>
      <c r="C67" s="424">
        <v>33489</v>
      </c>
      <c r="D67" s="424">
        <v>40222</v>
      </c>
      <c r="E67" s="424">
        <v>43032</v>
      </c>
      <c r="F67" s="424">
        <v>42181</v>
      </c>
      <c r="G67" s="424">
        <v>45288</v>
      </c>
      <c r="H67" s="424">
        <v>43097</v>
      </c>
      <c r="I67" s="424">
        <v>40563</v>
      </c>
      <c r="J67" s="424">
        <v>32124.351224643782</v>
      </c>
      <c r="K67" s="424">
        <v>33784</v>
      </c>
      <c r="L67" s="424">
        <v>32993</v>
      </c>
      <c r="M67" s="424">
        <v>32773</v>
      </c>
      <c r="N67" s="424">
        <v>33351</v>
      </c>
      <c r="O67" s="424">
        <v>34196</v>
      </c>
      <c r="P67" s="424">
        <v>36820</v>
      </c>
      <c r="Q67" s="424">
        <v>40468</v>
      </c>
      <c r="R67" s="424">
        <v>41197</v>
      </c>
      <c r="S67" s="424">
        <v>40901</v>
      </c>
      <c r="T67" s="424">
        <v>41469</v>
      </c>
      <c r="U67" s="424">
        <v>42003</v>
      </c>
      <c r="V67" s="424">
        <v>40481</v>
      </c>
    </row>
    <row r="68" spans="1:22" ht="12.75">
      <c r="A68" s="407" t="s">
        <v>332</v>
      </c>
      <c r="B68" s="424">
        <v>2809</v>
      </c>
      <c r="C68" s="424">
        <v>3298</v>
      </c>
      <c r="D68" s="424">
        <v>3374</v>
      </c>
      <c r="E68" s="424">
        <v>3083</v>
      </c>
      <c r="F68" s="424">
        <v>3294</v>
      </c>
      <c r="G68" s="424">
        <v>3298</v>
      </c>
      <c r="H68" s="424">
        <v>3112</v>
      </c>
      <c r="I68" s="424">
        <v>3013</v>
      </c>
      <c r="J68" s="424">
        <v>2463</v>
      </c>
      <c r="K68" s="424">
        <v>2756</v>
      </c>
      <c r="L68" s="424">
        <v>2597</v>
      </c>
      <c r="M68" s="424">
        <v>2463</v>
      </c>
      <c r="N68" s="424">
        <v>2541</v>
      </c>
      <c r="O68" s="424">
        <v>2463</v>
      </c>
      <c r="P68" s="424">
        <v>2424</v>
      </c>
      <c r="Q68" s="424">
        <v>2899</v>
      </c>
      <c r="R68" s="424">
        <v>2792</v>
      </c>
      <c r="S68" s="424">
        <v>2830</v>
      </c>
      <c r="T68" s="424">
        <v>2801</v>
      </c>
      <c r="U68" s="424">
        <v>3022</v>
      </c>
      <c r="V68" s="424">
        <v>3030</v>
      </c>
    </row>
    <row r="69" spans="1:22" ht="12.75">
      <c r="A69" s="407" t="s">
        <v>333</v>
      </c>
      <c r="B69" s="424">
        <v>10467</v>
      </c>
      <c r="C69" s="424">
        <v>12733</v>
      </c>
      <c r="D69" s="424">
        <v>13498</v>
      </c>
      <c r="E69" s="424">
        <v>13691</v>
      </c>
      <c r="F69" s="424">
        <v>13964</v>
      </c>
      <c r="G69" s="424">
        <v>13817</v>
      </c>
      <c r="H69" s="424">
        <v>14302</v>
      </c>
      <c r="I69" s="424">
        <v>14321</v>
      </c>
      <c r="J69" s="424">
        <v>10121</v>
      </c>
      <c r="K69" s="424">
        <v>11193</v>
      </c>
      <c r="L69" s="424">
        <v>10686</v>
      </c>
      <c r="M69" s="424">
        <v>10351</v>
      </c>
      <c r="N69" s="424">
        <v>12571</v>
      </c>
      <c r="O69" s="424">
        <v>13980</v>
      </c>
      <c r="P69" s="424">
        <v>14989</v>
      </c>
      <c r="Q69" s="424">
        <v>18369</v>
      </c>
      <c r="R69" s="424">
        <v>18480</v>
      </c>
      <c r="S69" s="424">
        <v>18529</v>
      </c>
      <c r="T69" s="424">
        <v>19536</v>
      </c>
      <c r="U69" s="424">
        <v>20822</v>
      </c>
      <c r="V69" s="424">
        <v>21429</v>
      </c>
    </row>
    <row r="70" spans="1:22" ht="12.75">
      <c r="A70" s="407" t="s">
        <v>334</v>
      </c>
      <c r="B70" s="424">
        <v>13577</v>
      </c>
      <c r="C70" s="424">
        <v>22512</v>
      </c>
      <c r="D70" s="424">
        <v>29401</v>
      </c>
      <c r="E70" s="424">
        <v>29704</v>
      </c>
      <c r="F70" s="424">
        <v>32036</v>
      </c>
      <c r="G70" s="424">
        <v>31305</v>
      </c>
      <c r="H70" s="424">
        <v>29118</v>
      </c>
      <c r="I70" s="424">
        <v>28964</v>
      </c>
      <c r="J70" s="424">
        <v>26591.323283554415</v>
      </c>
      <c r="K70" s="424">
        <v>25060</v>
      </c>
      <c r="L70" s="424">
        <v>24749</v>
      </c>
      <c r="M70" s="424">
        <v>26781</v>
      </c>
      <c r="N70" s="424">
        <v>28016</v>
      </c>
      <c r="O70" s="424">
        <v>28925</v>
      </c>
      <c r="P70" s="424">
        <v>30489</v>
      </c>
      <c r="Q70" s="424">
        <v>30015</v>
      </c>
      <c r="R70" s="424">
        <v>29446</v>
      </c>
      <c r="S70" s="424">
        <v>29035</v>
      </c>
      <c r="T70" s="424">
        <v>29518</v>
      </c>
      <c r="U70" s="424">
        <v>29905</v>
      </c>
      <c r="V70" s="424">
        <v>28489</v>
      </c>
    </row>
    <row r="71" spans="1:22" ht="12.75">
      <c r="A71" s="407" t="s">
        <v>335</v>
      </c>
      <c r="B71" s="424">
        <v>7556</v>
      </c>
      <c r="C71" s="424">
        <v>7652</v>
      </c>
      <c r="D71" s="424">
        <v>8986</v>
      </c>
      <c r="E71" s="424">
        <v>8946</v>
      </c>
      <c r="F71" s="424">
        <v>8939</v>
      </c>
      <c r="G71" s="424">
        <v>9518</v>
      </c>
      <c r="H71" s="424">
        <v>10314</v>
      </c>
      <c r="I71" s="424">
        <v>10436</v>
      </c>
      <c r="J71" s="424">
        <v>10171</v>
      </c>
      <c r="K71" s="424">
        <v>9645</v>
      </c>
      <c r="L71" s="424">
        <v>9933</v>
      </c>
      <c r="M71" s="424">
        <v>10543</v>
      </c>
      <c r="N71" s="424">
        <v>10825</v>
      </c>
      <c r="O71" s="424">
        <v>11293</v>
      </c>
      <c r="P71" s="424">
        <v>11629</v>
      </c>
      <c r="Q71" s="424">
        <v>13554</v>
      </c>
      <c r="R71" s="424">
        <v>13624</v>
      </c>
      <c r="S71" s="424">
        <v>13556</v>
      </c>
      <c r="T71" s="424">
        <v>13491</v>
      </c>
      <c r="U71" s="424">
        <v>13263</v>
      </c>
      <c r="V71" s="424">
        <v>12192</v>
      </c>
    </row>
    <row r="72" spans="1:22" ht="12.75">
      <c r="A72" s="407" t="s">
        <v>336</v>
      </c>
      <c r="B72" s="424">
        <v>20612</v>
      </c>
      <c r="C72" s="424">
        <v>37942</v>
      </c>
      <c r="D72" s="424">
        <v>47827</v>
      </c>
      <c r="E72" s="424">
        <v>51740</v>
      </c>
      <c r="F72" s="424">
        <v>54229</v>
      </c>
      <c r="G72" s="424">
        <v>54419</v>
      </c>
      <c r="H72" s="424">
        <v>53654</v>
      </c>
      <c r="I72" s="424">
        <v>53267</v>
      </c>
      <c r="J72" s="424">
        <v>52851</v>
      </c>
      <c r="K72" s="424">
        <v>51867</v>
      </c>
      <c r="L72" s="424">
        <v>51307</v>
      </c>
      <c r="M72" s="424">
        <v>49707</v>
      </c>
      <c r="N72" s="424">
        <v>49697</v>
      </c>
      <c r="O72" s="424">
        <v>50130</v>
      </c>
      <c r="P72" s="424">
        <v>51143</v>
      </c>
      <c r="Q72" s="424">
        <v>53025</v>
      </c>
      <c r="R72" s="424">
        <v>51845</v>
      </c>
      <c r="S72" s="424">
        <v>51006</v>
      </c>
      <c r="T72" s="424">
        <v>50729</v>
      </c>
      <c r="U72" s="424">
        <v>48995</v>
      </c>
      <c r="V72" s="424">
        <v>42896</v>
      </c>
    </row>
    <row r="73" spans="1:22" ht="12.75">
      <c r="A73" s="407" t="s">
        <v>337</v>
      </c>
      <c r="B73" s="424">
        <v>22788</v>
      </c>
      <c r="C73" s="424">
        <v>24528</v>
      </c>
      <c r="D73" s="424">
        <v>26528</v>
      </c>
      <c r="E73" s="424">
        <v>27299</v>
      </c>
      <c r="F73" s="424">
        <v>28333</v>
      </c>
      <c r="G73" s="424">
        <v>26979</v>
      </c>
      <c r="H73" s="424">
        <v>27813</v>
      </c>
      <c r="I73" s="424">
        <v>22516</v>
      </c>
      <c r="J73" s="424">
        <v>15542.056243996529</v>
      </c>
      <c r="K73" s="424">
        <v>21244</v>
      </c>
      <c r="L73" s="424">
        <v>20932</v>
      </c>
      <c r="M73" s="424">
        <v>15406</v>
      </c>
      <c r="N73" s="424">
        <v>16227</v>
      </c>
      <c r="O73" s="424">
        <v>16273</v>
      </c>
      <c r="P73" s="424">
        <v>17078</v>
      </c>
      <c r="Q73" s="424">
        <v>18944</v>
      </c>
      <c r="R73" s="424">
        <v>19310</v>
      </c>
      <c r="S73" s="424">
        <v>19048</v>
      </c>
      <c r="T73" s="424">
        <v>18834</v>
      </c>
      <c r="U73" s="424">
        <v>18892</v>
      </c>
      <c r="V73" s="424">
        <v>17181</v>
      </c>
    </row>
    <row r="74" spans="1:22" ht="12.75">
      <c r="A74" s="407" t="s">
        <v>338</v>
      </c>
      <c r="B74" s="413" t="s">
        <v>157</v>
      </c>
      <c r="C74" s="413" t="s">
        <v>157</v>
      </c>
      <c r="D74" s="413" t="s">
        <v>157</v>
      </c>
      <c r="E74" s="413" t="s">
        <v>157</v>
      </c>
      <c r="F74" s="413" t="s">
        <v>157</v>
      </c>
      <c r="G74" s="424">
        <v>17959</v>
      </c>
      <c r="H74" s="424">
        <v>17151</v>
      </c>
      <c r="I74" s="424">
        <v>17236</v>
      </c>
      <c r="J74" s="424">
        <v>18152.76417463052</v>
      </c>
      <c r="K74" s="424">
        <v>17439</v>
      </c>
      <c r="L74" s="424">
        <v>17384</v>
      </c>
      <c r="M74" s="424">
        <v>17442</v>
      </c>
      <c r="N74" s="424">
        <v>18255</v>
      </c>
      <c r="O74" s="424">
        <v>19312</v>
      </c>
      <c r="P74" s="424">
        <v>21743</v>
      </c>
      <c r="Q74" s="424">
        <v>22791</v>
      </c>
      <c r="R74" s="424">
        <v>22908</v>
      </c>
      <c r="S74" s="424">
        <v>22797</v>
      </c>
      <c r="T74" s="424">
        <v>23043</v>
      </c>
      <c r="U74" s="424">
        <v>23765</v>
      </c>
      <c r="V74" s="424">
        <v>21843</v>
      </c>
    </row>
    <row r="75" spans="1:22" ht="12.75">
      <c r="A75" s="407" t="s">
        <v>339</v>
      </c>
      <c r="B75" s="413" t="s">
        <v>157</v>
      </c>
      <c r="C75" s="413" t="s">
        <v>157</v>
      </c>
      <c r="D75" s="413" t="s">
        <v>157</v>
      </c>
      <c r="E75" s="413" t="s">
        <v>157</v>
      </c>
      <c r="F75" s="413" t="s">
        <v>157</v>
      </c>
      <c r="G75" s="424">
        <v>5357</v>
      </c>
      <c r="H75" s="424">
        <v>5283</v>
      </c>
      <c r="I75" s="424">
        <v>5162</v>
      </c>
      <c r="J75" s="424">
        <v>4403.012308243007</v>
      </c>
      <c r="K75" s="424">
        <v>4107</v>
      </c>
      <c r="L75" s="424">
        <v>4028</v>
      </c>
      <c r="M75" s="424">
        <v>4705</v>
      </c>
      <c r="N75" s="424">
        <v>4766</v>
      </c>
      <c r="O75" s="424">
        <v>4840</v>
      </c>
      <c r="P75" s="424">
        <v>5489</v>
      </c>
      <c r="Q75" s="424">
        <v>5539</v>
      </c>
      <c r="R75" s="424">
        <v>5587</v>
      </c>
      <c r="S75" s="424">
        <v>5322</v>
      </c>
      <c r="T75" s="424">
        <v>5055</v>
      </c>
      <c r="U75" s="424">
        <v>5358</v>
      </c>
      <c r="V75" s="424">
        <v>5358</v>
      </c>
    </row>
    <row r="76" spans="1:22" ht="12.75">
      <c r="A76" s="407" t="s">
        <v>340</v>
      </c>
      <c r="B76" s="413" t="s">
        <v>157</v>
      </c>
      <c r="C76" s="413" t="s">
        <v>157</v>
      </c>
      <c r="D76" s="413" t="s">
        <v>157</v>
      </c>
      <c r="E76" s="413" t="s">
        <v>157</v>
      </c>
      <c r="F76" s="413" t="s">
        <v>157</v>
      </c>
      <c r="G76" s="424">
        <v>16970</v>
      </c>
      <c r="H76" s="424">
        <v>17101</v>
      </c>
      <c r="I76" s="424">
        <v>17576</v>
      </c>
      <c r="J76" s="424">
        <v>16921.289759397605</v>
      </c>
      <c r="K76" s="424">
        <v>16766</v>
      </c>
      <c r="L76" s="424">
        <v>16510</v>
      </c>
      <c r="M76" s="424">
        <v>16625</v>
      </c>
      <c r="N76" s="424">
        <v>17119</v>
      </c>
      <c r="O76" s="424">
        <v>17738</v>
      </c>
      <c r="P76" s="424">
        <v>18487</v>
      </c>
      <c r="Q76" s="424">
        <v>18609</v>
      </c>
      <c r="R76" s="424">
        <v>19871</v>
      </c>
      <c r="S76" s="424">
        <v>19517</v>
      </c>
      <c r="T76" s="424">
        <v>19510</v>
      </c>
      <c r="U76" s="424">
        <v>18706</v>
      </c>
      <c r="V76" s="424">
        <v>17706</v>
      </c>
    </row>
    <row r="77" spans="1:22" ht="12.75">
      <c r="A77" s="407" t="s">
        <v>341</v>
      </c>
      <c r="B77" s="413" t="s">
        <v>157</v>
      </c>
      <c r="C77" s="413" t="s">
        <v>157</v>
      </c>
      <c r="D77" s="413" t="s">
        <v>157</v>
      </c>
      <c r="E77" s="413" t="s">
        <v>157</v>
      </c>
      <c r="F77" s="413" t="s">
        <v>157</v>
      </c>
      <c r="G77" s="424">
        <v>16006</v>
      </c>
      <c r="H77" s="424">
        <v>16190</v>
      </c>
      <c r="I77" s="424">
        <v>17064</v>
      </c>
      <c r="J77" s="424">
        <v>14919.545628957785</v>
      </c>
      <c r="K77" s="424">
        <v>17264</v>
      </c>
      <c r="L77" s="424">
        <v>17381</v>
      </c>
      <c r="M77" s="424">
        <v>16176</v>
      </c>
      <c r="N77" s="424">
        <v>16090</v>
      </c>
      <c r="O77" s="424">
        <v>16518</v>
      </c>
      <c r="P77" s="424">
        <v>17148</v>
      </c>
      <c r="Q77" s="424">
        <v>17791</v>
      </c>
      <c r="R77" s="424">
        <v>18251</v>
      </c>
      <c r="S77" s="424">
        <v>18132</v>
      </c>
      <c r="T77" s="424">
        <v>18092</v>
      </c>
      <c r="U77" s="424">
        <v>16730</v>
      </c>
      <c r="V77" s="424">
        <v>15766</v>
      </c>
    </row>
    <row r="78" spans="1:22" ht="12.75">
      <c r="A78" s="407" t="s">
        <v>342</v>
      </c>
      <c r="B78" s="413" t="s">
        <v>157</v>
      </c>
      <c r="C78" s="413" t="s">
        <v>157</v>
      </c>
      <c r="D78" s="413" t="s">
        <v>157</v>
      </c>
      <c r="E78" s="413" t="s">
        <v>157</v>
      </c>
      <c r="F78" s="413" t="s">
        <v>157</v>
      </c>
      <c r="G78" s="424">
        <v>4340</v>
      </c>
      <c r="H78" s="424">
        <v>4275</v>
      </c>
      <c r="I78" s="424">
        <v>5028</v>
      </c>
      <c r="J78" s="424">
        <v>5928</v>
      </c>
      <c r="K78" s="424">
        <v>4284</v>
      </c>
      <c r="L78" s="424">
        <v>5602</v>
      </c>
      <c r="M78" s="424">
        <v>6274</v>
      </c>
      <c r="N78" s="424">
        <v>6992</v>
      </c>
      <c r="O78" s="424">
        <v>7351</v>
      </c>
      <c r="P78" s="424">
        <v>8520</v>
      </c>
      <c r="Q78" s="424">
        <v>10959</v>
      </c>
      <c r="R78" s="424">
        <v>11636</v>
      </c>
      <c r="S78" s="424">
        <v>11370</v>
      </c>
      <c r="T78" s="424">
        <v>11425</v>
      </c>
      <c r="U78" s="424">
        <v>10773</v>
      </c>
      <c r="V78" s="424">
        <v>9146</v>
      </c>
    </row>
    <row r="79" spans="1:22" ht="12.75">
      <c r="A79" s="407" t="s">
        <v>343</v>
      </c>
      <c r="B79" s="413" t="s">
        <v>157</v>
      </c>
      <c r="C79" s="413" t="s">
        <v>157</v>
      </c>
      <c r="D79" s="413" t="s">
        <v>157</v>
      </c>
      <c r="E79" s="413" t="s">
        <v>157</v>
      </c>
      <c r="F79" s="413" t="s">
        <v>157</v>
      </c>
      <c r="G79" s="424">
        <v>1305</v>
      </c>
      <c r="H79" s="424">
        <v>1437</v>
      </c>
      <c r="I79" s="424">
        <v>1423</v>
      </c>
      <c r="J79" s="424">
        <v>3369</v>
      </c>
      <c r="K79" s="424">
        <v>3371</v>
      </c>
      <c r="L79" s="424">
        <v>4145</v>
      </c>
      <c r="M79" s="424">
        <v>4533</v>
      </c>
      <c r="N79" s="424">
        <v>4905</v>
      </c>
      <c r="O79" s="424">
        <v>5080</v>
      </c>
      <c r="P79" s="424">
        <v>5097</v>
      </c>
      <c r="Q79" s="424">
        <v>6170</v>
      </c>
      <c r="R79" s="424">
        <v>6860</v>
      </c>
      <c r="S79" s="424">
        <v>6972</v>
      </c>
      <c r="T79" s="424">
        <v>7542</v>
      </c>
      <c r="U79" s="424">
        <v>7914</v>
      </c>
      <c r="V79" s="424">
        <v>6990</v>
      </c>
    </row>
    <row r="80" spans="1:22" ht="12.75">
      <c r="A80" s="407" t="s">
        <v>344</v>
      </c>
      <c r="B80" s="413" t="s">
        <v>157</v>
      </c>
      <c r="C80" s="413" t="s">
        <v>157</v>
      </c>
      <c r="D80" s="413" t="s">
        <v>157</v>
      </c>
      <c r="E80" s="413" t="s">
        <v>157</v>
      </c>
      <c r="F80" s="413" t="s">
        <v>157</v>
      </c>
      <c r="G80" s="413" t="s">
        <v>157</v>
      </c>
      <c r="H80" s="413" t="s">
        <v>157</v>
      </c>
      <c r="I80" s="424">
        <v>5211</v>
      </c>
      <c r="J80" s="424">
        <v>4033.0179286510765</v>
      </c>
      <c r="K80" s="424">
        <v>4456</v>
      </c>
      <c r="L80" s="424">
        <v>4185</v>
      </c>
      <c r="M80" s="424">
        <v>4020</v>
      </c>
      <c r="N80" s="424">
        <v>4862</v>
      </c>
      <c r="O80" s="424">
        <v>4969</v>
      </c>
      <c r="P80" s="424">
        <v>5277</v>
      </c>
      <c r="Q80" s="424">
        <v>5499</v>
      </c>
      <c r="R80" s="424">
        <v>5642</v>
      </c>
      <c r="S80" s="424">
        <v>5577</v>
      </c>
      <c r="T80" s="424">
        <v>5612</v>
      </c>
      <c r="U80" s="424">
        <v>5449</v>
      </c>
      <c r="V80" s="424">
        <v>5305</v>
      </c>
    </row>
    <row r="81" spans="1:22" ht="12.75">
      <c r="A81" s="407" t="s">
        <v>345</v>
      </c>
      <c r="B81" s="413" t="s">
        <v>157</v>
      </c>
      <c r="C81" s="413" t="s">
        <v>157</v>
      </c>
      <c r="D81" s="413" t="s">
        <v>157</v>
      </c>
      <c r="E81" s="413" t="s">
        <v>157</v>
      </c>
      <c r="F81" s="413" t="s">
        <v>157</v>
      </c>
      <c r="G81" s="413" t="s">
        <v>157</v>
      </c>
      <c r="H81" s="413" t="s">
        <v>157</v>
      </c>
      <c r="I81" s="424">
        <v>3377</v>
      </c>
      <c r="J81" s="424">
        <v>2972</v>
      </c>
      <c r="K81" s="424">
        <v>2700</v>
      </c>
      <c r="L81" s="424">
        <v>3084</v>
      </c>
      <c r="M81" s="424">
        <v>3165</v>
      </c>
      <c r="N81" s="424">
        <v>3128</v>
      </c>
      <c r="O81" s="424">
        <v>3179</v>
      </c>
      <c r="P81" s="424">
        <v>3436</v>
      </c>
      <c r="Q81" s="424">
        <v>4327</v>
      </c>
      <c r="R81" s="424">
        <v>4273</v>
      </c>
      <c r="S81" s="424">
        <v>4225</v>
      </c>
      <c r="T81" s="424">
        <v>4346</v>
      </c>
      <c r="U81" s="424">
        <v>4800</v>
      </c>
      <c r="V81" s="424">
        <v>5043</v>
      </c>
    </row>
    <row r="82" spans="1:22" ht="12.75">
      <c r="A82" s="407" t="s">
        <v>346</v>
      </c>
      <c r="B82" s="413" t="s">
        <v>157</v>
      </c>
      <c r="C82" s="413" t="s">
        <v>157</v>
      </c>
      <c r="D82" s="413" t="s">
        <v>157</v>
      </c>
      <c r="E82" s="413" t="s">
        <v>157</v>
      </c>
      <c r="F82" s="413" t="s">
        <v>157</v>
      </c>
      <c r="G82" s="413" t="s">
        <v>157</v>
      </c>
      <c r="H82" s="413" t="s">
        <v>157</v>
      </c>
      <c r="I82" s="424">
        <v>3383</v>
      </c>
      <c r="J82" s="424">
        <v>3356</v>
      </c>
      <c r="K82" s="424">
        <v>2636</v>
      </c>
      <c r="L82" s="424">
        <v>2935</v>
      </c>
      <c r="M82" s="424">
        <v>3390</v>
      </c>
      <c r="N82" s="424">
        <v>5939</v>
      </c>
      <c r="O82" s="424">
        <v>6797</v>
      </c>
      <c r="P82" s="424">
        <v>6913</v>
      </c>
      <c r="Q82" s="424">
        <v>7756</v>
      </c>
      <c r="R82" s="424">
        <v>7866</v>
      </c>
      <c r="S82" s="424">
        <v>7785</v>
      </c>
      <c r="T82" s="424">
        <v>7701</v>
      </c>
      <c r="U82" s="424">
        <v>7711</v>
      </c>
      <c r="V82" s="424">
        <v>7138</v>
      </c>
    </row>
    <row r="83" spans="1:22" ht="12.75">
      <c r="A83" s="407" t="s">
        <v>347</v>
      </c>
      <c r="B83" s="413" t="s">
        <v>157</v>
      </c>
      <c r="C83" s="413" t="s">
        <v>157</v>
      </c>
      <c r="D83" s="413" t="s">
        <v>157</v>
      </c>
      <c r="E83" s="413" t="s">
        <v>157</v>
      </c>
      <c r="F83" s="413" t="s">
        <v>157</v>
      </c>
      <c r="G83" s="413" t="s">
        <v>157</v>
      </c>
      <c r="H83" s="413" t="s">
        <v>157</v>
      </c>
      <c r="I83" s="413" t="s">
        <v>157</v>
      </c>
      <c r="J83" s="413" t="s">
        <v>157</v>
      </c>
      <c r="K83" s="413" t="s">
        <v>157</v>
      </c>
      <c r="L83" s="413" t="s">
        <v>157</v>
      </c>
      <c r="M83" s="424">
        <v>4863</v>
      </c>
      <c r="N83" s="424">
        <v>5719</v>
      </c>
      <c r="O83" s="424">
        <v>6903</v>
      </c>
      <c r="P83" s="424">
        <v>7869</v>
      </c>
      <c r="Q83" s="424">
        <v>8479</v>
      </c>
      <c r="R83" s="424">
        <v>8579</v>
      </c>
      <c r="S83" s="424">
        <v>8493</v>
      </c>
      <c r="T83" s="424">
        <v>8863</v>
      </c>
      <c r="U83" s="424">
        <v>8971</v>
      </c>
      <c r="V83" s="424">
        <v>9017</v>
      </c>
    </row>
    <row r="84" spans="1:22" ht="12.75">
      <c r="A84" s="407" t="s">
        <v>348</v>
      </c>
      <c r="B84" s="413" t="s">
        <v>157</v>
      </c>
      <c r="C84" s="413" t="s">
        <v>157</v>
      </c>
      <c r="D84" s="413" t="s">
        <v>157</v>
      </c>
      <c r="E84" s="413" t="s">
        <v>157</v>
      </c>
      <c r="F84" s="413" t="s">
        <v>157</v>
      </c>
      <c r="G84" s="413" t="s">
        <v>157</v>
      </c>
      <c r="H84" s="413" t="s">
        <v>157</v>
      </c>
      <c r="I84" s="413" t="s">
        <v>157</v>
      </c>
      <c r="J84" s="413" t="s">
        <v>157</v>
      </c>
      <c r="K84" s="413" t="s">
        <v>157</v>
      </c>
      <c r="L84" s="413" t="s">
        <v>157</v>
      </c>
      <c r="M84" s="424">
        <v>6792</v>
      </c>
      <c r="N84" s="424">
        <v>7016</v>
      </c>
      <c r="O84" s="424">
        <v>7089</v>
      </c>
      <c r="P84" s="424">
        <v>7128</v>
      </c>
      <c r="Q84" s="424">
        <v>7243</v>
      </c>
      <c r="R84" s="424">
        <v>7240</v>
      </c>
      <c r="S84" s="424">
        <v>7011</v>
      </c>
      <c r="T84" s="424">
        <v>7045</v>
      </c>
      <c r="U84" s="424">
        <v>7377</v>
      </c>
      <c r="V84" s="424">
        <v>7309</v>
      </c>
    </row>
    <row r="85" spans="1:22" ht="12.75">
      <c r="A85" s="407" t="s">
        <v>349</v>
      </c>
      <c r="B85" s="413" t="s">
        <v>157</v>
      </c>
      <c r="C85" s="413" t="s">
        <v>157</v>
      </c>
      <c r="D85" s="413" t="s">
        <v>157</v>
      </c>
      <c r="E85" s="413" t="s">
        <v>157</v>
      </c>
      <c r="F85" s="413" t="s">
        <v>157</v>
      </c>
      <c r="G85" s="413" t="s">
        <v>157</v>
      </c>
      <c r="H85" s="413" t="s">
        <v>157</v>
      </c>
      <c r="I85" s="413" t="s">
        <v>157</v>
      </c>
      <c r="J85" s="413" t="s">
        <v>157</v>
      </c>
      <c r="K85" s="413" t="s">
        <v>157</v>
      </c>
      <c r="L85" s="413" t="s">
        <v>157</v>
      </c>
      <c r="M85" s="424">
        <v>4592</v>
      </c>
      <c r="N85" s="424">
        <v>5759</v>
      </c>
      <c r="O85" s="424">
        <v>6489</v>
      </c>
      <c r="P85" s="424">
        <v>6633</v>
      </c>
      <c r="Q85" s="424">
        <v>6723</v>
      </c>
      <c r="R85" s="424">
        <v>6547</v>
      </c>
      <c r="S85" s="424">
        <v>6421</v>
      </c>
      <c r="T85" s="424">
        <v>6541</v>
      </c>
      <c r="U85" s="424">
        <v>6425</v>
      </c>
      <c r="V85" s="424">
        <v>6097</v>
      </c>
    </row>
    <row r="86" spans="1:22" ht="12.75">
      <c r="A86" s="407" t="s">
        <v>350</v>
      </c>
      <c r="B86" s="413" t="s">
        <v>157</v>
      </c>
      <c r="C86" s="413" t="s">
        <v>157</v>
      </c>
      <c r="D86" s="413" t="s">
        <v>157</v>
      </c>
      <c r="E86" s="413" t="s">
        <v>157</v>
      </c>
      <c r="F86" s="413" t="s">
        <v>157</v>
      </c>
      <c r="G86" s="413" t="s">
        <v>157</v>
      </c>
      <c r="H86" s="413" t="s">
        <v>157</v>
      </c>
      <c r="I86" s="413" t="s">
        <v>157</v>
      </c>
      <c r="J86" s="413" t="s">
        <v>157</v>
      </c>
      <c r="K86" s="413" t="s">
        <v>157</v>
      </c>
      <c r="L86" s="413" t="s">
        <v>157</v>
      </c>
      <c r="M86" s="413" t="s">
        <v>157</v>
      </c>
      <c r="N86" s="413" t="s">
        <v>157</v>
      </c>
      <c r="O86" s="424">
        <v>17557</v>
      </c>
      <c r="P86" s="424">
        <v>18679</v>
      </c>
      <c r="Q86" s="424">
        <v>20222</v>
      </c>
      <c r="R86" s="424">
        <v>20115</v>
      </c>
      <c r="S86" s="424">
        <v>20242</v>
      </c>
      <c r="T86" s="424">
        <v>20493</v>
      </c>
      <c r="U86" s="424">
        <v>20945</v>
      </c>
      <c r="V86" s="424">
        <v>19366</v>
      </c>
    </row>
    <row r="87" spans="1:22" ht="12.75">
      <c r="A87" s="407" t="s">
        <v>351</v>
      </c>
      <c r="B87" s="413" t="s">
        <v>157</v>
      </c>
      <c r="C87" s="413" t="s">
        <v>157</v>
      </c>
      <c r="D87" s="413" t="s">
        <v>157</v>
      </c>
      <c r="E87" s="413" t="s">
        <v>157</v>
      </c>
      <c r="F87" s="413" t="s">
        <v>157</v>
      </c>
      <c r="G87" s="413" t="s">
        <v>157</v>
      </c>
      <c r="H87" s="413" t="s">
        <v>157</v>
      </c>
      <c r="I87" s="413" t="s">
        <v>157</v>
      </c>
      <c r="J87" s="413" t="s">
        <v>157</v>
      </c>
      <c r="K87" s="413" t="s">
        <v>157</v>
      </c>
      <c r="L87" s="413" t="s">
        <v>157</v>
      </c>
      <c r="M87" s="413" t="s">
        <v>157</v>
      </c>
      <c r="N87" s="413" t="s">
        <v>157</v>
      </c>
      <c r="O87" s="413" t="s">
        <v>157</v>
      </c>
      <c r="P87" s="413" t="s">
        <v>157</v>
      </c>
      <c r="Q87" s="424">
        <v>15235</v>
      </c>
      <c r="R87" s="424">
        <v>16559</v>
      </c>
      <c r="S87" s="424">
        <v>16639</v>
      </c>
      <c r="T87" s="424">
        <v>17405</v>
      </c>
      <c r="U87" s="424">
        <v>18516</v>
      </c>
      <c r="V87" s="424">
        <v>19070</v>
      </c>
    </row>
    <row r="88" spans="1:22" ht="12.75">
      <c r="A88" s="407" t="s">
        <v>354</v>
      </c>
      <c r="B88" s="413" t="s">
        <v>157</v>
      </c>
      <c r="C88" s="413" t="s">
        <v>157</v>
      </c>
      <c r="D88" s="413" t="s">
        <v>157</v>
      </c>
      <c r="E88" s="413" t="s">
        <v>157</v>
      </c>
      <c r="F88" s="413" t="s">
        <v>157</v>
      </c>
      <c r="G88" s="413" t="s">
        <v>157</v>
      </c>
      <c r="H88" s="424">
        <v>356</v>
      </c>
      <c r="I88" s="424">
        <v>323</v>
      </c>
      <c r="J88" s="424">
        <v>1052.98</v>
      </c>
      <c r="K88" s="424">
        <v>226</v>
      </c>
      <c r="L88" s="424">
        <v>214</v>
      </c>
      <c r="M88" s="424">
        <v>209</v>
      </c>
      <c r="N88" s="424">
        <v>200</v>
      </c>
      <c r="O88" s="424">
        <v>190</v>
      </c>
      <c r="P88" s="424">
        <v>140</v>
      </c>
      <c r="Q88" s="424">
        <v>0</v>
      </c>
      <c r="R88" s="424">
        <v>234</v>
      </c>
      <c r="S88" s="424">
        <v>230</v>
      </c>
      <c r="T88" s="424">
        <v>217</v>
      </c>
      <c r="U88" s="424">
        <v>210</v>
      </c>
      <c r="V88" s="424">
        <v>204</v>
      </c>
    </row>
    <row r="89" spans="1:22" ht="12.75">
      <c r="A89" s="407" t="s">
        <v>69</v>
      </c>
      <c r="B89" s="425">
        <v>1787310</v>
      </c>
      <c r="C89" s="425">
        <v>2120662</v>
      </c>
      <c r="D89" s="425">
        <v>2450782</v>
      </c>
      <c r="E89" s="425">
        <v>2598648</v>
      </c>
      <c r="F89" s="425">
        <v>2762064</v>
      </c>
      <c r="G89" s="425">
        <v>2825473</v>
      </c>
      <c r="H89" s="425">
        <v>2825541</v>
      </c>
      <c r="I89" s="425">
        <v>2890471</v>
      </c>
      <c r="J89" s="425">
        <v>2619014.0809201244</v>
      </c>
      <c r="K89" s="425">
        <v>2700398</v>
      </c>
      <c r="L89" s="425">
        <v>2675010</v>
      </c>
      <c r="M89" s="425">
        <v>2650965</v>
      </c>
      <c r="N89" s="425">
        <v>2804890</v>
      </c>
      <c r="O89" s="425">
        <v>2908499</v>
      </c>
      <c r="P89" s="425">
        <v>3064619</v>
      </c>
      <c r="Q89" s="425">
        <v>3312694</v>
      </c>
      <c r="R89" s="425">
        <v>3336655</v>
      </c>
      <c r="S89" s="425">
        <v>3321332</v>
      </c>
      <c r="T89" s="425">
        <v>3383849</v>
      </c>
      <c r="U89" s="425">
        <v>3448549</v>
      </c>
      <c r="V89" s="425">
        <v>3354372</v>
      </c>
    </row>
    <row r="90" spans="1:22" ht="12.75">
      <c r="A90" s="407"/>
      <c r="B90" s="424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4"/>
      <c r="R90" s="424"/>
      <c r="S90" s="424"/>
      <c r="T90" s="424"/>
      <c r="U90" s="424"/>
      <c r="V90" s="424"/>
    </row>
    <row r="91" spans="1:22" ht="12.75">
      <c r="A91" s="407"/>
      <c r="B91" s="424"/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424"/>
      <c r="R91" s="424"/>
      <c r="S91" s="424"/>
      <c r="T91" s="424"/>
      <c r="U91" s="424"/>
      <c r="V91" s="424"/>
    </row>
    <row r="92" spans="1:22" ht="12.75">
      <c r="A92" s="407"/>
      <c r="B92" s="424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</row>
    <row r="93" spans="1:22" ht="12.75">
      <c r="A93" s="407"/>
      <c r="B93" s="424"/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424"/>
      <c r="O93" s="424"/>
      <c r="P93" s="424"/>
      <c r="Q93" s="424"/>
      <c r="R93" s="424"/>
      <c r="S93" s="424"/>
      <c r="T93" s="424"/>
      <c r="U93" s="424"/>
      <c r="V93" s="424"/>
    </row>
    <row r="94" spans="1:22" ht="12.75">
      <c r="A94" s="407"/>
      <c r="B94" s="424"/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</row>
    <row r="95" spans="1:22" ht="12.75">
      <c r="A95" s="407"/>
      <c r="B95" s="424"/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4"/>
      <c r="U95" s="424"/>
      <c r="V95" s="424"/>
    </row>
    <row r="96" spans="1:22" ht="12.75">
      <c r="A96" s="407"/>
      <c r="B96" s="424"/>
      <c r="C96" s="424"/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424"/>
      <c r="V96" s="424"/>
    </row>
    <row r="97" spans="1:22" ht="12.75">
      <c r="A97" s="407"/>
      <c r="B97" s="424"/>
      <c r="C97" s="424"/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24"/>
    </row>
    <row r="98" spans="1:22" ht="12.75">
      <c r="A98" s="407"/>
      <c r="B98" s="424"/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424"/>
      <c r="U98" s="424"/>
      <c r="V98" s="424"/>
    </row>
    <row r="99" spans="1:22" ht="12.75">
      <c r="A99" s="407"/>
      <c r="B99" s="424"/>
      <c r="C99" s="424"/>
      <c r="D99" s="424"/>
      <c r="E99" s="424"/>
      <c r="F99" s="424"/>
      <c r="G99" s="424"/>
      <c r="H99" s="424"/>
      <c r="I99" s="424"/>
      <c r="J99" s="424"/>
      <c r="K99" s="424"/>
      <c r="L99" s="424"/>
      <c r="M99" s="424"/>
      <c r="N99" s="424"/>
      <c r="O99" s="424"/>
      <c r="P99" s="424"/>
      <c r="Q99" s="424"/>
      <c r="R99" s="424"/>
      <c r="S99" s="424"/>
      <c r="T99" s="424"/>
      <c r="U99" s="424"/>
      <c r="V99" s="424"/>
    </row>
    <row r="100" spans="1:22" ht="12.75">
      <c r="A100" s="407"/>
      <c r="B100" s="424"/>
      <c r="C100" s="424"/>
      <c r="D100" s="424"/>
      <c r="E100" s="424"/>
      <c r="F100" s="424"/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/>
      <c r="U100" s="424"/>
      <c r="V100" s="424"/>
    </row>
    <row r="101" spans="1:22" ht="12.75">
      <c r="A101" s="407"/>
      <c r="B101" s="424"/>
      <c r="C101" s="424"/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  <c r="Q101" s="424"/>
      <c r="R101" s="424"/>
      <c r="S101" s="424"/>
      <c r="T101" s="424"/>
      <c r="U101" s="424"/>
      <c r="V101" s="424"/>
    </row>
    <row r="102" spans="1:22" ht="12.75">
      <c r="A102" s="407"/>
      <c r="B102" s="424"/>
      <c r="C102" s="424"/>
      <c r="D102" s="424"/>
      <c r="E102" s="424"/>
      <c r="F102" s="424"/>
      <c r="G102" s="424"/>
      <c r="H102" s="424"/>
      <c r="I102" s="424"/>
      <c r="J102" s="424"/>
      <c r="K102" s="424"/>
      <c r="L102" s="424"/>
      <c r="M102" s="424"/>
      <c r="N102" s="424"/>
      <c r="O102" s="424"/>
      <c r="P102" s="424"/>
      <c r="Q102" s="424"/>
      <c r="R102" s="424"/>
      <c r="S102" s="424"/>
      <c r="T102" s="424"/>
      <c r="U102" s="424"/>
      <c r="V102" s="424"/>
    </row>
    <row r="103" spans="1:22" ht="12.75">
      <c r="A103" s="407"/>
      <c r="B103" s="424"/>
      <c r="C103" s="424"/>
      <c r="D103" s="424"/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4"/>
    </row>
    <row r="104" spans="1:22" ht="12.75">
      <c r="A104" s="407"/>
      <c r="B104" s="424"/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</row>
    <row r="105" spans="1:22" ht="12.75">
      <c r="A105" s="407"/>
      <c r="B105" s="424"/>
      <c r="C105" s="424"/>
      <c r="D105" s="424"/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</row>
    <row r="106" spans="1:22" ht="12.75">
      <c r="A106" s="407"/>
      <c r="B106" s="424"/>
      <c r="C106" s="424"/>
      <c r="D106" s="424"/>
      <c r="E106" s="424"/>
      <c r="F106" s="424"/>
      <c r="G106" s="424"/>
      <c r="H106" s="424"/>
      <c r="I106" s="424"/>
      <c r="J106" s="424"/>
      <c r="K106" s="424"/>
      <c r="L106" s="424"/>
      <c r="M106" s="424"/>
      <c r="N106" s="424"/>
      <c r="O106" s="424"/>
      <c r="P106" s="424"/>
      <c r="Q106" s="424"/>
      <c r="R106" s="424"/>
      <c r="S106" s="424"/>
      <c r="T106" s="424"/>
      <c r="U106" s="424"/>
      <c r="V106" s="424"/>
    </row>
    <row r="107" spans="1:22" ht="12.75">
      <c r="A107" s="407"/>
      <c r="B107" s="424"/>
      <c r="C107" s="424"/>
      <c r="D107" s="424"/>
      <c r="E107" s="424"/>
      <c r="F107" s="424"/>
      <c r="G107" s="424"/>
      <c r="H107" s="424"/>
      <c r="I107" s="424"/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</row>
    <row r="108" spans="1:22" ht="12.75">
      <c r="A108" s="407"/>
      <c r="B108" s="424"/>
      <c r="C108" s="424"/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</row>
    <row r="109" spans="1:22" ht="12.75">
      <c r="A109" s="407"/>
      <c r="B109" s="424"/>
      <c r="C109" s="424"/>
      <c r="D109" s="424"/>
      <c r="E109" s="424"/>
      <c r="F109" s="424"/>
      <c r="G109" s="424"/>
      <c r="H109" s="424"/>
      <c r="I109" s="424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24"/>
      <c r="V109" s="424"/>
    </row>
    <row r="110" spans="1:22" ht="12.75">
      <c r="A110" s="407"/>
      <c r="B110" s="424"/>
      <c r="C110" s="424"/>
      <c r="D110" s="424"/>
      <c r="E110" s="424"/>
      <c r="F110" s="424"/>
      <c r="G110" s="424"/>
      <c r="H110" s="424"/>
      <c r="I110" s="424"/>
      <c r="J110" s="424"/>
      <c r="K110" s="424"/>
      <c r="L110" s="424"/>
      <c r="M110" s="424"/>
      <c r="N110" s="424"/>
      <c r="O110" s="424"/>
      <c r="P110" s="424"/>
      <c r="Q110" s="424"/>
      <c r="R110" s="424"/>
      <c r="S110" s="424"/>
      <c r="T110" s="424"/>
      <c r="U110" s="424"/>
      <c r="V110" s="424"/>
    </row>
    <row r="111" spans="1:22" ht="12.75">
      <c r="A111" s="407"/>
      <c r="B111" s="424"/>
      <c r="C111" s="424"/>
      <c r="D111" s="424"/>
      <c r="E111" s="424"/>
      <c r="F111" s="424"/>
      <c r="G111" s="424"/>
      <c r="H111" s="424"/>
      <c r="I111" s="424"/>
      <c r="J111" s="424"/>
      <c r="K111" s="424"/>
      <c r="L111" s="424"/>
      <c r="M111" s="424"/>
      <c r="N111" s="424"/>
      <c r="O111" s="424"/>
      <c r="P111" s="424"/>
      <c r="Q111" s="424"/>
      <c r="R111" s="424"/>
      <c r="S111" s="424"/>
      <c r="T111" s="424"/>
      <c r="U111" s="424"/>
      <c r="V111" s="424"/>
    </row>
    <row r="112" spans="1:22" ht="12.75">
      <c r="A112" s="407"/>
      <c r="B112" s="424"/>
      <c r="C112" s="424"/>
      <c r="D112" s="424"/>
      <c r="E112" s="424"/>
      <c r="F112" s="424"/>
      <c r="G112" s="424"/>
      <c r="H112" s="424"/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424"/>
      <c r="U112" s="424"/>
      <c r="V112" s="424"/>
    </row>
    <row r="113" spans="1:22" ht="12.75">
      <c r="A113" s="407"/>
      <c r="B113" s="424"/>
      <c r="C113" s="424"/>
      <c r="D113" s="424"/>
      <c r="E113" s="424"/>
      <c r="F113" s="424"/>
      <c r="G113" s="424"/>
      <c r="H113" s="424"/>
      <c r="I113" s="424"/>
      <c r="J113" s="424"/>
      <c r="K113" s="424"/>
      <c r="L113" s="424"/>
      <c r="M113" s="424"/>
      <c r="N113" s="424"/>
      <c r="O113" s="424"/>
      <c r="P113" s="424"/>
      <c r="Q113" s="424"/>
      <c r="R113" s="424"/>
      <c r="S113" s="424"/>
      <c r="T113" s="424"/>
      <c r="U113" s="424"/>
      <c r="V113" s="424"/>
    </row>
    <row r="114" spans="1:22" ht="12.75">
      <c r="A114" s="407"/>
      <c r="B114" s="424"/>
      <c r="C114" s="424"/>
      <c r="D114" s="424"/>
      <c r="E114" s="424"/>
      <c r="F114" s="424"/>
      <c r="G114" s="424"/>
      <c r="H114" s="424"/>
      <c r="I114" s="424"/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</row>
    <row r="115" spans="1:22" ht="12.75">
      <c r="A115" s="407"/>
      <c r="B115" s="424"/>
      <c r="C115" s="424"/>
      <c r="D115" s="424"/>
      <c r="E115" s="424"/>
      <c r="F115" s="424"/>
      <c r="G115" s="424"/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424"/>
      <c r="U115" s="424"/>
      <c r="V115" s="424"/>
    </row>
    <row r="116" spans="1:22" ht="12.75">
      <c r="A116" s="407"/>
      <c r="B116" s="424"/>
      <c r="C116" s="424"/>
      <c r="D116" s="424"/>
      <c r="E116" s="424"/>
      <c r="F116" s="424"/>
      <c r="G116" s="424"/>
      <c r="H116" s="424"/>
      <c r="I116" s="424"/>
      <c r="J116" s="424"/>
      <c r="K116" s="424"/>
      <c r="L116" s="424"/>
      <c r="M116" s="424"/>
      <c r="N116" s="424"/>
      <c r="O116" s="424"/>
      <c r="P116" s="424"/>
      <c r="Q116" s="424"/>
      <c r="R116" s="424"/>
      <c r="S116" s="424"/>
      <c r="T116" s="424"/>
      <c r="U116" s="424"/>
      <c r="V116" s="424"/>
    </row>
    <row r="117" spans="1:22" ht="12.75">
      <c r="A117" s="407"/>
      <c r="B117" s="424"/>
      <c r="C117" s="424"/>
      <c r="D117" s="424"/>
      <c r="E117" s="424"/>
      <c r="F117" s="424"/>
      <c r="G117" s="424"/>
      <c r="H117" s="424"/>
      <c r="I117" s="424"/>
      <c r="J117" s="424"/>
      <c r="K117" s="424"/>
      <c r="L117" s="424"/>
      <c r="M117" s="424"/>
      <c r="N117" s="424"/>
      <c r="O117" s="424"/>
      <c r="P117" s="424"/>
      <c r="Q117" s="424"/>
      <c r="R117" s="424"/>
      <c r="S117" s="424"/>
      <c r="T117" s="424"/>
      <c r="U117" s="424"/>
      <c r="V117" s="42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8"/>
  <sheetViews>
    <sheetView workbookViewId="0" topLeftCell="A1">
      <selection activeCell="D40" sqref="D40"/>
    </sheetView>
  </sheetViews>
  <sheetFormatPr defaultColWidth="9.00390625" defaultRowHeight="12.75"/>
  <cols>
    <col min="2" max="2" width="11.875" style="0" customWidth="1"/>
  </cols>
  <sheetData>
    <row r="1" spans="1:28" ht="12.75">
      <c r="A1" s="18" t="s">
        <v>106</v>
      </c>
      <c r="B1" s="18" t="s">
        <v>107</v>
      </c>
      <c r="C1" s="18"/>
      <c r="D1" s="18"/>
      <c r="E1" s="18"/>
      <c r="F1" s="18"/>
      <c r="G1" s="18"/>
      <c r="H1" s="18"/>
      <c r="I1" s="19"/>
      <c r="J1" s="19"/>
      <c r="K1" s="20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3.5" thickBot="1">
      <c r="A2" s="19"/>
      <c r="B2" s="19" t="s">
        <v>108</v>
      </c>
      <c r="C2" s="19"/>
      <c r="D2" s="19"/>
      <c r="E2" s="19"/>
      <c r="F2" s="19"/>
      <c r="G2" s="19"/>
      <c r="H2" s="19"/>
      <c r="I2" s="19"/>
      <c r="J2" s="19"/>
      <c r="K2" s="22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2.75">
      <c r="A3" s="27"/>
      <c r="B3" s="29"/>
      <c r="C3" s="29"/>
      <c r="D3" s="59" t="s">
        <v>62</v>
      </c>
      <c r="E3" s="59"/>
      <c r="F3" s="59"/>
      <c r="G3" s="59"/>
      <c r="H3" s="59"/>
      <c r="I3" s="59"/>
      <c r="J3" s="30"/>
      <c r="K3" s="29" t="s">
        <v>63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ht="12.75">
      <c r="A4" s="27"/>
      <c r="B4" s="32"/>
      <c r="C4" s="32"/>
      <c r="D4" s="60" t="s">
        <v>64</v>
      </c>
      <c r="E4" s="60"/>
      <c r="F4" s="60"/>
      <c r="G4" s="60"/>
      <c r="H4" s="60"/>
      <c r="I4" s="60"/>
      <c r="J4" s="34"/>
      <c r="K4" s="36" t="s">
        <v>65</v>
      </c>
      <c r="L4" s="36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ht="12.75">
      <c r="A5" s="30" t="s">
        <v>66</v>
      </c>
      <c r="B5" s="37" t="s">
        <v>67</v>
      </c>
      <c r="C5" s="38"/>
      <c r="D5" s="27"/>
      <c r="E5" s="27"/>
      <c r="F5" s="61" t="s">
        <v>68</v>
      </c>
      <c r="G5" s="61"/>
      <c r="H5" s="61" t="s">
        <v>69</v>
      </c>
      <c r="I5" s="61"/>
      <c r="J5" s="29"/>
      <c r="K5" s="61" t="s">
        <v>69</v>
      </c>
      <c r="L5" s="6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ht="12.75">
      <c r="A6" s="34"/>
      <c r="B6" s="37" t="s">
        <v>70</v>
      </c>
      <c r="C6" s="30"/>
      <c r="D6" s="27"/>
      <c r="E6" s="27"/>
      <c r="F6" s="60" t="s">
        <v>71</v>
      </c>
      <c r="G6" s="60"/>
      <c r="H6" s="60" t="s">
        <v>72</v>
      </c>
      <c r="I6" s="60"/>
      <c r="J6" s="29"/>
      <c r="K6" s="60" t="s">
        <v>72</v>
      </c>
      <c r="L6" s="60"/>
      <c r="M6" s="31"/>
      <c r="N6" s="2"/>
      <c r="O6" s="2"/>
      <c r="P6" s="2"/>
      <c r="Q6" s="2"/>
      <c r="R6" s="2"/>
      <c r="S6" s="2"/>
      <c r="T6" s="2"/>
      <c r="U6" s="31"/>
      <c r="V6" s="31"/>
      <c r="W6" s="31"/>
      <c r="X6" s="31"/>
      <c r="Y6" s="31"/>
      <c r="Z6" s="31"/>
      <c r="AA6" s="31"/>
      <c r="AB6" s="31"/>
    </row>
    <row r="7" spans="1:28" ht="12.75">
      <c r="A7" s="33" t="s">
        <v>73</v>
      </c>
      <c r="B7" s="33" t="s">
        <v>74</v>
      </c>
      <c r="C7" s="39"/>
      <c r="D7" s="38" t="s">
        <v>75</v>
      </c>
      <c r="E7" s="38" t="s">
        <v>76</v>
      </c>
      <c r="F7" s="38" t="s">
        <v>77</v>
      </c>
      <c r="G7" s="38" t="s">
        <v>78</v>
      </c>
      <c r="H7" s="38" t="s">
        <v>77</v>
      </c>
      <c r="I7" s="40" t="s">
        <v>79</v>
      </c>
      <c r="J7" s="30"/>
      <c r="K7" s="38" t="s">
        <v>77</v>
      </c>
      <c r="L7" s="40" t="s">
        <v>79</v>
      </c>
      <c r="M7" s="31"/>
      <c r="N7" s="2"/>
      <c r="O7" s="2"/>
      <c r="P7" s="2"/>
      <c r="Q7" s="2"/>
      <c r="R7" s="2"/>
      <c r="S7" s="2"/>
      <c r="T7" s="2"/>
      <c r="U7" s="31"/>
      <c r="V7" s="31"/>
      <c r="W7" s="31"/>
      <c r="X7" s="31"/>
      <c r="Y7" s="31"/>
      <c r="Z7" s="31"/>
      <c r="AA7" s="31"/>
      <c r="AB7" s="31"/>
    </row>
    <row r="8" spans="1:28" ht="13.5" thickBot="1">
      <c r="A8" s="41"/>
      <c r="B8" s="42" t="s">
        <v>109</v>
      </c>
      <c r="C8" s="43"/>
      <c r="D8" s="43" t="s">
        <v>81</v>
      </c>
      <c r="E8" s="43" t="s">
        <v>82</v>
      </c>
      <c r="F8" s="43" t="s">
        <v>83</v>
      </c>
      <c r="G8" s="43" t="s">
        <v>84</v>
      </c>
      <c r="H8" s="43" t="s">
        <v>83</v>
      </c>
      <c r="I8" s="43" t="s">
        <v>85</v>
      </c>
      <c r="J8" s="42"/>
      <c r="K8" s="43" t="s">
        <v>83</v>
      </c>
      <c r="L8" s="43" t="s">
        <v>85</v>
      </c>
      <c r="M8" s="3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3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51" t="s">
        <v>89</v>
      </c>
      <c r="B10" s="47">
        <v>105563</v>
      </c>
      <c r="C10" s="48"/>
      <c r="D10" s="49"/>
      <c r="E10" s="47">
        <v>8</v>
      </c>
      <c r="F10" s="47">
        <v>10</v>
      </c>
      <c r="G10" s="31">
        <v>27</v>
      </c>
      <c r="H10" s="31">
        <f>D10+E10+F10</f>
        <v>18</v>
      </c>
      <c r="I10" s="31">
        <f>D10+E10+G10</f>
        <v>35</v>
      </c>
      <c r="J10" s="31"/>
      <c r="K10" s="31">
        <f>B10+H10</f>
        <v>105581</v>
      </c>
      <c r="L10" s="50">
        <f>B10+I10</f>
        <v>105598</v>
      </c>
      <c r="M10" s="22"/>
      <c r="N10" s="22"/>
      <c r="O10" s="22"/>
      <c r="P10" s="19"/>
      <c r="Q10" s="22"/>
      <c r="R10" s="22"/>
      <c r="S10" s="22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2.75">
      <c r="A11" s="51" t="s">
        <v>90</v>
      </c>
      <c r="B11" s="47">
        <v>291943</v>
      </c>
      <c r="C11" s="48"/>
      <c r="D11" s="47">
        <v>4</v>
      </c>
      <c r="E11" s="31">
        <v>38</v>
      </c>
      <c r="F11" s="31">
        <v>120</v>
      </c>
      <c r="G11" s="31">
        <v>249</v>
      </c>
      <c r="H11" s="31">
        <f>D11+E11+F11</f>
        <v>162</v>
      </c>
      <c r="I11" s="31">
        <f>D11+E11+G11</f>
        <v>291</v>
      </c>
      <c r="J11" s="31"/>
      <c r="K11" s="31">
        <f>B11+H11</f>
        <v>292105</v>
      </c>
      <c r="L11" s="50">
        <f>B11+I11</f>
        <v>292234</v>
      </c>
      <c r="M11" s="22"/>
      <c r="N11" s="22"/>
      <c r="O11" s="22"/>
      <c r="P11" s="19"/>
      <c r="Q11" s="22"/>
      <c r="R11" s="22"/>
      <c r="S11" s="22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2.75">
      <c r="A12" s="51" t="s">
        <v>91</v>
      </c>
      <c r="B12" s="47">
        <v>513055</v>
      </c>
      <c r="C12" s="48"/>
      <c r="D12" s="31">
        <v>23</v>
      </c>
      <c r="E12" s="31">
        <v>107</v>
      </c>
      <c r="F12" s="31">
        <v>424</v>
      </c>
      <c r="G12" s="31">
        <v>874</v>
      </c>
      <c r="H12" s="31">
        <f>D12+E12+F12</f>
        <v>554</v>
      </c>
      <c r="I12" s="31">
        <f>D12+E12+G12</f>
        <v>1004</v>
      </c>
      <c r="J12" s="31"/>
      <c r="K12" s="31">
        <f>B12+H12</f>
        <v>513609</v>
      </c>
      <c r="L12" s="50">
        <f>B12+I12</f>
        <v>514059</v>
      </c>
      <c r="M12" s="22"/>
      <c r="N12" s="22"/>
      <c r="O12" s="22"/>
      <c r="P12" s="19"/>
      <c r="Q12" s="22"/>
      <c r="R12" s="22"/>
      <c r="S12" s="22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12.75">
      <c r="A13" s="51" t="s">
        <v>92</v>
      </c>
      <c r="B13" s="47">
        <v>624528</v>
      </c>
      <c r="C13" s="48"/>
      <c r="D13" s="31">
        <v>44</v>
      </c>
      <c r="E13" s="31">
        <v>248</v>
      </c>
      <c r="F13" s="31">
        <v>917</v>
      </c>
      <c r="G13" s="31">
        <v>1843</v>
      </c>
      <c r="H13" s="31">
        <f>D13+E13+F13</f>
        <v>1209</v>
      </c>
      <c r="I13" s="31">
        <f>D13+E13+G13</f>
        <v>2135</v>
      </c>
      <c r="J13" s="31"/>
      <c r="K13" s="31">
        <f>B13+H13</f>
        <v>625737</v>
      </c>
      <c r="L13" s="50">
        <f>B13+I13</f>
        <v>626663</v>
      </c>
      <c r="M13" s="22"/>
      <c r="N13" s="22"/>
      <c r="O13" s="22"/>
      <c r="P13" s="19"/>
      <c r="Q13" s="22"/>
      <c r="R13" s="22"/>
      <c r="S13" s="22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12.75">
      <c r="A14" s="51" t="s">
        <v>93</v>
      </c>
      <c r="B14" s="47">
        <v>711049</v>
      </c>
      <c r="C14" s="48"/>
      <c r="D14" s="31">
        <v>63</v>
      </c>
      <c r="E14" s="31">
        <v>1018</v>
      </c>
      <c r="F14" s="31">
        <v>1988</v>
      </c>
      <c r="G14" s="31">
        <v>4090</v>
      </c>
      <c r="H14" s="31">
        <f>D14+E14+F14</f>
        <v>3069</v>
      </c>
      <c r="I14" s="31">
        <f>D14+E14+G14</f>
        <v>5171</v>
      </c>
      <c r="J14" s="31"/>
      <c r="K14" s="31">
        <f>B14+H14</f>
        <v>714118</v>
      </c>
      <c r="L14" s="50">
        <f>B14+I14</f>
        <v>716220</v>
      </c>
      <c r="M14" s="22"/>
      <c r="N14" s="22"/>
      <c r="O14" s="22"/>
      <c r="P14" s="19"/>
      <c r="Q14" s="22"/>
      <c r="R14" s="22"/>
      <c r="S14" s="22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12.75">
      <c r="A15" s="51" t="s">
        <v>94</v>
      </c>
      <c r="B15" s="47">
        <v>752075</v>
      </c>
      <c r="C15" s="48"/>
      <c r="D15" s="31">
        <v>84</v>
      </c>
      <c r="E15" s="31">
        <v>9396</v>
      </c>
      <c r="F15" s="31">
        <v>3057</v>
      </c>
      <c r="G15" s="31">
        <v>6088</v>
      </c>
      <c r="H15" s="31">
        <f>D15+E15+F15</f>
        <v>12537</v>
      </c>
      <c r="I15" s="31">
        <f>D15+E15+G15</f>
        <v>15568</v>
      </c>
      <c r="J15" s="31"/>
      <c r="K15" s="31">
        <f>B15+H15</f>
        <v>764612</v>
      </c>
      <c r="L15" s="50">
        <f>B15+I15</f>
        <v>767643</v>
      </c>
      <c r="M15" s="22"/>
      <c r="N15" s="22"/>
      <c r="O15" s="22"/>
      <c r="P15" s="19"/>
      <c r="Q15" s="22"/>
      <c r="R15" s="22"/>
      <c r="S15" s="22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12.75">
      <c r="A16" s="51" t="s">
        <v>95</v>
      </c>
      <c r="B16" s="47">
        <v>732525</v>
      </c>
      <c r="C16" s="48"/>
      <c r="D16" s="31">
        <v>154</v>
      </c>
      <c r="E16" s="31">
        <v>24516</v>
      </c>
      <c r="F16" s="31">
        <v>4878</v>
      </c>
      <c r="G16" s="31">
        <v>9654</v>
      </c>
      <c r="H16" s="31">
        <f>D16+E16+F16</f>
        <v>29548</v>
      </c>
      <c r="I16" s="31">
        <f>D16+E16+G16</f>
        <v>34324</v>
      </c>
      <c r="J16" s="31"/>
      <c r="K16" s="31">
        <f>B16+H16</f>
        <v>762073</v>
      </c>
      <c r="L16" s="50">
        <f>B16+I16</f>
        <v>766849</v>
      </c>
      <c r="M16" s="22"/>
      <c r="N16" s="22"/>
      <c r="O16" s="22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2.75">
      <c r="A17" s="51" t="s">
        <v>96</v>
      </c>
      <c r="B17" s="47">
        <v>752863</v>
      </c>
      <c r="C17" s="48"/>
      <c r="D17" s="31">
        <v>239</v>
      </c>
      <c r="E17" s="31">
        <v>34053</v>
      </c>
      <c r="F17" s="31">
        <v>6653</v>
      </c>
      <c r="G17" s="31">
        <v>13081</v>
      </c>
      <c r="H17" s="31">
        <f>D17+E17+F17</f>
        <v>40945</v>
      </c>
      <c r="I17" s="31">
        <f>D17+E17+G17</f>
        <v>47373</v>
      </c>
      <c r="J17" s="31"/>
      <c r="K17" s="31">
        <f>B17+H17</f>
        <v>793808</v>
      </c>
      <c r="L17" s="50">
        <f>B17+I17</f>
        <v>800236</v>
      </c>
      <c r="M17" s="22"/>
      <c r="N17" s="22"/>
      <c r="O17" s="22"/>
      <c r="P17" s="19"/>
      <c r="Q17" s="22"/>
      <c r="R17" s="22"/>
      <c r="S17" s="22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51" t="s">
        <v>97</v>
      </c>
      <c r="B18" s="47">
        <v>776634</v>
      </c>
      <c r="C18" s="48"/>
      <c r="D18" s="31">
        <v>308</v>
      </c>
      <c r="E18" s="31">
        <v>42138</v>
      </c>
      <c r="F18" s="31">
        <v>8653</v>
      </c>
      <c r="G18" s="31">
        <v>16148</v>
      </c>
      <c r="H18" s="31">
        <f>D18+E18+F18</f>
        <v>51099</v>
      </c>
      <c r="I18" s="31">
        <f>D18+E18+G18</f>
        <v>58594</v>
      </c>
      <c r="J18" s="31"/>
      <c r="K18" s="31">
        <f>B18+H18</f>
        <v>827733</v>
      </c>
      <c r="L18" s="50">
        <f>B18+I18</f>
        <v>835228</v>
      </c>
      <c r="M18" s="22"/>
      <c r="N18" s="22"/>
      <c r="O18" s="22"/>
      <c r="P18" s="19"/>
      <c r="Q18" s="22"/>
      <c r="R18" s="22"/>
      <c r="S18" s="22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2.75">
      <c r="A19" s="51" t="s">
        <v>98</v>
      </c>
      <c r="B19" s="47">
        <v>778547</v>
      </c>
      <c r="C19" s="48"/>
      <c r="D19" s="31">
        <v>501</v>
      </c>
      <c r="E19" s="31">
        <v>43945</v>
      </c>
      <c r="F19" s="31">
        <v>10929</v>
      </c>
      <c r="G19" s="31">
        <v>20017</v>
      </c>
      <c r="H19" s="31">
        <f>D19+E19+F19</f>
        <v>55375</v>
      </c>
      <c r="I19" s="31">
        <f>D19+E19+G19</f>
        <v>64463</v>
      </c>
      <c r="J19" s="31"/>
      <c r="K19" s="31">
        <f>B19+H19</f>
        <v>833922</v>
      </c>
      <c r="L19" s="50">
        <f>B19+I19</f>
        <v>843010</v>
      </c>
      <c r="M19" s="22"/>
      <c r="N19" s="22"/>
      <c r="O19" s="22"/>
      <c r="P19" s="19"/>
      <c r="Q19" s="22"/>
      <c r="R19" s="22"/>
      <c r="S19" s="22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2.75">
      <c r="A20" s="51" t="s">
        <v>99</v>
      </c>
      <c r="B20" s="47">
        <v>799132</v>
      </c>
      <c r="C20" s="48"/>
      <c r="D20" s="31">
        <v>663</v>
      </c>
      <c r="E20" s="31">
        <v>44166</v>
      </c>
      <c r="F20" s="31">
        <v>13222</v>
      </c>
      <c r="G20" s="31">
        <v>23296</v>
      </c>
      <c r="H20" s="31">
        <f>D20+E20+F20</f>
        <v>58051</v>
      </c>
      <c r="I20" s="31">
        <f>D20+E20+G20</f>
        <v>68125</v>
      </c>
      <c r="J20" s="31"/>
      <c r="K20" s="31">
        <f>B20+H20</f>
        <v>857183</v>
      </c>
      <c r="L20" s="50">
        <f>B20+I20</f>
        <v>867257</v>
      </c>
      <c r="M20" s="22"/>
      <c r="N20" s="22"/>
      <c r="O20" s="22"/>
      <c r="P20" s="19"/>
      <c r="Q20" s="22"/>
      <c r="R20" s="22"/>
      <c r="S20" s="22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2.75">
      <c r="A21" s="51" t="s">
        <v>100</v>
      </c>
      <c r="B21" s="47">
        <v>796805</v>
      </c>
      <c r="C21" s="48"/>
      <c r="D21" s="31">
        <v>746</v>
      </c>
      <c r="E21" s="31">
        <v>43917</v>
      </c>
      <c r="F21" s="31">
        <v>16478</v>
      </c>
      <c r="G21" s="31">
        <v>27745</v>
      </c>
      <c r="H21" s="31">
        <f>D21+E21+F21</f>
        <v>61141</v>
      </c>
      <c r="I21" s="31">
        <f>D21+E21+G21</f>
        <v>72408</v>
      </c>
      <c r="J21" s="31"/>
      <c r="K21" s="31">
        <f>B21+H21</f>
        <v>857946</v>
      </c>
      <c r="L21" s="50">
        <f>B21+I21</f>
        <v>869213</v>
      </c>
      <c r="M21" s="22"/>
      <c r="N21" s="22"/>
      <c r="O21" s="22"/>
      <c r="P21" s="19"/>
      <c r="Q21" s="22"/>
      <c r="R21" s="22"/>
      <c r="S21" s="22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2.75">
      <c r="A22" s="51" t="s">
        <v>101</v>
      </c>
      <c r="B22" s="47">
        <v>802343</v>
      </c>
      <c r="C22" s="48"/>
      <c r="D22" s="31">
        <v>1042</v>
      </c>
      <c r="E22" s="31">
        <v>43740</v>
      </c>
      <c r="F22" s="31">
        <v>21595</v>
      </c>
      <c r="G22" s="31">
        <v>35508</v>
      </c>
      <c r="H22" s="31">
        <f>D22+E22+F22</f>
        <v>66377</v>
      </c>
      <c r="I22" s="31">
        <f>D22+E22+G22</f>
        <v>80290</v>
      </c>
      <c r="J22" s="31"/>
      <c r="K22" s="31">
        <f>B22+H22</f>
        <v>868720</v>
      </c>
      <c r="L22" s="50">
        <f>B22+I22</f>
        <v>882633</v>
      </c>
      <c r="M22" s="22"/>
      <c r="N22" s="22"/>
      <c r="O22" s="22"/>
      <c r="P22" s="19"/>
      <c r="Q22" s="22"/>
      <c r="R22" s="22"/>
      <c r="S22" s="22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12.75">
      <c r="A23" s="51" t="s">
        <v>102</v>
      </c>
      <c r="B23" s="47">
        <v>805005</v>
      </c>
      <c r="C23" s="48"/>
      <c r="D23" s="31">
        <v>1278</v>
      </c>
      <c r="E23" s="31">
        <v>43651</v>
      </c>
      <c r="F23" s="31">
        <v>25462</v>
      </c>
      <c r="G23" s="31">
        <v>40377</v>
      </c>
      <c r="H23" s="31">
        <f>D23+E23+F23</f>
        <v>70391</v>
      </c>
      <c r="I23" s="31">
        <f>D23+E23+G23</f>
        <v>85306</v>
      </c>
      <c r="J23" s="31"/>
      <c r="K23" s="31">
        <f>B23+H23</f>
        <v>875396</v>
      </c>
      <c r="L23" s="50">
        <f>B23+I23</f>
        <v>890311</v>
      </c>
      <c r="M23" s="22"/>
      <c r="N23" s="22"/>
      <c r="O23" s="22"/>
      <c r="P23" s="19"/>
      <c r="Q23" s="22"/>
      <c r="R23" s="22"/>
      <c r="S23" s="22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12.75">
      <c r="A24" s="51" t="s">
        <v>103</v>
      </c>
      <c r="B24" s="47">
        <v>875888</v>
      </c>
      <c r="C24" s="48"/>
      <c r="D24" s="31">
        <v>1401</v>
      </c>
      <c r="E24" s="31">
        <v>45653</v>
      </c>
      <c r="F24" s="31">
        <v>29274</v>
      </c>
      <c r="G24" s="31">
        <v>45835</v>
      </c>
      <c r="H24" s="31">
        <f>D24+E24+F24</f>
        <v>76328</v>
      </c>
      <c r="I24" s="31">
        <f>D24+E24+G24</f>
        <v>92889</v>
      </c>
      <c r="J24" s="31"/>
      <c r="K24" s="31">
        <f>B24+H24</f>
        <v>952216</v>
      </c>
      <c r="L24" s="50">
        <f>B24+I24</f>
        <v>968777</v>
      </c>
      <c r="M24" s="22"/>
      <c r="N24" s="22"/>
      <c r="O24" s="22"/>
      <c r="P24" s="19"/>
      <c r="Q24" s="22"/>
      <c r="R24" s="22"/>
      <c r="S24" s="22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2.75">
      <c r="A25" s="51" t="s">
        <v>104</v>
      </c>
      <c r="B25" s="47">
        <v>888645</v>
      </c>
      <c r="C25" s="48"/>
      <c r="D25" s="31">
        <v>1510</v>
      </c>
      <c r="E25" s="31">
        <v>72115</v>
      </c>
      <c r="F25" s="31">
        <v>33896</v>
      </c>
      <c r="G25" s="31">
        <v>52237</v>
      </c>
      <c r="H25" s="31">
        <f>D25+E25+F25</f>
        <v>107521</v>
      </c>
      <c r="I25" s="31">
        <f>D25+E25+G25</f>
        <v>125862</v>
      </c>
      <c r="J25" s="31"/>
      <c r="K25" s="31">
        <f>B25+H25</f>
        <v>996166</v>
      </c>
      <c r="L25" s="50">
        <f>B25+I25</f>
        <v>1014507</v>
      </c>
      <c r="M25" s="22"/>
      <c r="N25" s="22"/>
      <c r="O25" s="22"/>
      <c r="P25" s="19"/>
      <c r="Q25" s="22"/>
      <c r="R25" s="22"/>
      <c r="S25" s="22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2.75">
      <c r="A26" s="51" t="s">
        <v>105</v>
      </c>
      <c r="B26" s="47">
        <v>899999</v>
      </c>
      <c r="C26" s="48"/>
      <c r="D26" s="31">
        <v>1627</v>
      </c>
      <c r="E26" s="31">
        <v>90275</v>
      </c>
      <c r="F26" s="31">
        <v>37352</v>
      </c>
      <c r="G26" s="31">
        <v>56611</v>
      </c>
      <c r="H26" s="31">
        <f>D26+E26+F26</f>
        <v>129254</v>
      </c>
      <c r="I26" s="31">
        <f>D26+E26+G26</f>
        <v>148513</v>
      </c>
      <c r="J26" s="31"/>
      <c r="K26" s="31">
        <f>B26+H26</f>
        <v>1029253</v>
      </c>
      <c r="L26" s="50">
        <f>B26+I26</f>
        <v>1048512</v>
      </c>
      <c r="M26" s="22"/>
      <c r="N26" s="22"/>
      <c r="O26" s="22"/>
      <c r="P26" s="19"/>
      <c r="Q26" s="22"/>
      <c r="R26" s="22"/>
      <c r="S26" s="22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2.75">
      <c r="A27" s="46">
        <v>2002</v>
      </c>
      <c r="B27" s="47">
        <v>900691</v>
      </c>
      <c r="C27" s="48"/>
      <c r="D27" s="31">
        <v>1690</v>
      </c>
      <c r="E27" s="31">
        <v>103220</v>
      </c>
      <c r="F27" s="31">
        <v>42417</v>
      </c>
      <c r="G27" s="31">
        <v>61952</v>
      </c>
      <c r="H27" s="31">
        <f>D27+E27+F27</f>
        <v>147327</v>
      </c>
      <c r="I27" s="31">
        <f>D27+E27+G27</f>
        <v>166862</v>
      </c>
      <c r="J27" s="31"/>
      <c r="K27" s="31">
        <f>B27+H27</f>
        <v>1048018</v>
      </c>
      <c r="L27" s="50">
        <f>B27+I27</f>
        <v>1067553</v>
      </c>
      <c r="M27" s="22"/>
      <c r="N27" s="22"/>
      <c r="O27" s="22"/>
      <c r="P27" s="19"/>
      <c r="Q27" s="22"/>
      <c r="R27" s="22"/>
      <c r="S27" s="22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2.75">
      <c r="A28" s="46">
        <v>2003</v>
      </c>
      <c r="B28" s="47">
        <v>933967</v>
      </c>
      <c r="C28" s="48"/>
      <c r="D28" s="31">
        <v>1733</v>
      </c>
      <c r="E28" s="31">
        <v>116527</v>
      </c>
      <c r="F28" s="31">
        <v>47263</v>
      </c>
      <c r="G28" s="31">
        <v>65963</v>
      </c>
      <c r="H28" s="31">
        <f>D28+E28+F28</f>
        <v>165523</v>
      </c>
      <c r="I28" s="31">
        <f>D28+E28+G28</f>
        <v>184223</v>
      </c>
      <c r="J28" s="31"/>
      <c r="K28" s="31">
        <f>B28+H28</f>
        <v>1099490</v>
      </c>
      <c r="L28" s="50">
        <f>B28+I28</f>
        <v>1118190</v>
      </c>
      <c r="M28" s="22"/>
      <c r="N28" s="22"/>
      <c r="O28" s="22"/>
      <c r="P28" s="19"/>
      <c r="Q28" s="22"/>
      <c r="R28" s="22"/>
      <c r="S28" s="22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2.75">
      <c r="A29" s="46">
        <v>2004</v>
      </c>
      <c r="B29" s="47">
        <v>1009935</v>
      </c>
      <c r="C29" s="48"/>
      <c r="D29" s="31">
        <v>1873</v>
      </c>
      <c r="E29" s="31">
        <v>132800</v>
      </c>
      <c r="F29" s="31">
        <v>52872</v>
      </c>
      <c r="G29" s="31">
        <v>73411</v>
      </c>
      <c r="H29" s="31">
        <f>D29+E29+F29</f>
        <v>187545</v>
      </c>
      <c r="I29" s="31">
        <f>D29+E29+G29</f>
        <v>208084</v>
      </c>
      <c r="J29" s="31"/>
      <c r="K29" s="31">
        <f>B29+H29</f>
        <v>1197480</v>
      </c>
      <c r="L29" s="50">
        <f>B29+I29</f>
        <v>1218019</v>
      </c>
      <c r="M29" s="52"/>
      <c r="N29" s="52"/>
      <c r="O29" s="52"/>
      <c r="P29" s="53"/>
      <c r="Q29" s="52"/>
      <c r="R29" s="52"/>
      <c r="S29" s="52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ht="12.75">
      <c r="A30" s="46">
        <v>2005</v>
      </c>
      <c r="B30" s="47">
        <v>1024471</v>
      </c>
      <c r="C30" s="48"/>
      <c r="D30" s="31">
        <v>1875</v>
      </c>
      <c r="E30" s="31">
        <v>143037</v>
      </c>
      <c r="F30" s="31">
        <v>58881</v>
      </c>
      <c r="G30" s="31">
        <v>79701</v>
      </c>
      <c r="H30" s="31">
        <f>D30+E30+F30</f>
        <v>203793</v>
      </c>
      <c r="I30" s="31">
        <f>D30+E30+G30</f>
        <v>224613</v>
      </c>
      <c r="J30" s="31"/>
      <c r="K30" s="31">
        <f>B30+H30</f>
        <v>1228264</v>
      </c>
      <c r="L30" s="50">
        <f>B30+I30</f>
        <v>1249084</v>
      </c>
      <c r="M30" s="52"/>
      <c r="N30" s="52"/>
      <c r="O30" s="52"/>
      <c r="P30" s="53"/>
      <c r="Q30" s="52"/>
      <c r="R30" s="52"/>
      <c r="S30" s="52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ht="13.5" thickBot="1">
      <c r="A31" s="62"/>
      <c r="B31" s="63"/>
      <c r="C31" s="64"/>
      <c r="D31" s="65"/>
      <c r="E31" s="65"/>
      <c r="F31" s="65"/>
      <c r="G31" s="65"/>
      <c r="H31" s="65"/>
      <c r="I31" s="65"/>
      <c r="J31" s="65"/>
      <c r="K31" s="65"/>
      <c r="L31" s="66"/>
      <c r="M31" s="52"/>
      <c r="N31" s="52"/>
      <c r="O31" s="52"/>
      <c r="P31" s="53"/>
      <c r="Q31" s="52"/>
      <c r="R31" s="52"/>
      <c r="S31" s="52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ht="12.75">
      <c r="A32" s="67"/>
      <c r="B32" s="47"/>
      <c r="C32" s="48"/>
      <c r="D32" s="31"/>
      <c r="E32" s="31"/>
      <c r="F32" s="31"/>
      <c r="G32" s="31"/>
      <c r="H32" s="31"/>
      <c r="I32" s="31"/>
      <c r="J32" s="31"/>
      <c r="K32" s="31"/>
      <c r="L32" s="50"/>
      <c r="M32" s="52"/>
      <c r="N32" s="52"/>
      <c r="O32" s="52"/>
      <c r="P32" s="53"/>
      <c r="Q32" s="52"/>
      <c r="R32" s="52"/>
      <c r="S32" s="52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ht="12.75">
      <c r="A33" s="67"/>
      <c r="B33" s="47"/>
      <c r="C33" s="48"/>
      <c r="D33" s="31"/>
      <c r="E33" s="31"/>
      <c r="F33" s="31"/>
      <c r="G33" s="31"/>
      <c r="H33" s="31"/>
      <c r="I33" s="31"/>
      <c r="J33" s="31"/>
      <c r="K33" s="31"/>
      <c r="L33" s="50"/>
      <c r="M33" s="53"/>
      <c r="N33" s="52"/>
      <c r="O33" s="52"/>
      <c r="P33" s="53"/>
      <c r="Q33" s="52"/>
      <c r="R33" s="52"/>
      <c r="S33" s="52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ht="12.75">
      <c r="A34" s="67"/>
      <c r="B34" s="47"/>
      <c r="C34" s="48"/>
      <c r="D34" s="31"/>
      <c r="E34" s="31"/>
      <c r="F34" s="31"/>
      <c r="G34" s="31"/>
      <c r="H34" s="31"/>
      <c r="I34" s="31"/>
      <c r="J34" s="31"/>
      <c r="K34" s="31"/>
      <c r="L34" s="50"/>
      <c r="M34" s="53"/>
      <c r="N34" s="52"/>
      <c r="O34" s="52"/>
      <c r="P34" s="53"/>
      <c r="Q34" s="52"/>
      <c r="R34" s="53"/>
      <c r="S34" s="52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ht="12.75">
      <c r="A35" s="67"/>
      <c r="B35" s="68"/>
      <c r="C35" s="69"/>
      <c r="D35" s="70"/>
      <c r="E35" s="70"/>
      <c r="F35" s="70"/>
      <c r="G35" s="70"/>
      <c r="H35" s="70"/>
      <c r="I35" s="70"/>
      <c r="J35" s="70"/>
      <c r="K35" s="70"/>
      <c r="L35" s="71"/>
      <c r="M35" s="53"/>
      <c r="N35" s="52"/>
      <c r="O35" s="52"/>
      <c r="P35" s="53"/>
      <c r="Q35" s="52"/>
      <c r="R35" s="52"/>
      <c r="S35" s="52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ht="12.75">
      <c r="A36" s="67"/>
      <c r="B36" s="68"/>
      <c r="C36" s="69"/>
      <c r="D36" s="70"/>
      <c r="E36" s="70"/>
      <c r="F36" s="70"/>
      <c r="G36" s="70"/>
      <c r="H36" s="70"/>
      <c r="I36" s="70"/>
      <c r="J36" s="70"/>
      <c r="K36" s="70"/>
      <c r="L36" s="71"/>
      <c r="M36" s="53"/>
      <c r="N36" s="52"/>
      <c r="O36" s="52"/>
      <c r="P36" s="53"/>
      <c r="Q36" s="52"/>
      <c r="R36" s="52"/>
      <c r="S36" s="52"/>
      <c r="T36" s="53"/>
      <c r="U36" s="53"/>
      <c r="V36" s="53"/>
      <c r="W36" s="53"/>
      <c r="X36" s="53"/>
      <c r="Y36" s="53"/>
      <c r="Z36" s="53"/>
      <c r="AA36" s="53"/>
      <c r="AB36" s="53"/>
    </row>
    <row r="37" spans="1:28" ht="12.75">
      <c r="A37" s="67"/>
      <c r="B37" s="68"/>
      <c r="C37" s="69"/>
      <c r="D37" s="70"/>
      <c r="E37" s="70"/>
      <c r="F37" s="70"/>
      <c r="G37" s="70"/>
      <c r="H37" s="70"/>
      <c r="I37" s="70"/>
      <c r="J37" s="70"/>
      <c r="K37" s="70"/>
      <c r="L37" s="71"/>
      <c r="M37" s="53"/>
      <c r="N37" s="52"/>
      <c r="O37" s="52"/>
      <c r="P37" s="53"/>
      <c r="Q37" s="52"/>
      <c r="R37" s="52"/>
      <c r="S37" s="52"/>
      <c r="T37" s="53"/>
      <c r="U37" s="53"/>
      <c r="V37" s="53"/>
      <c r="W37" s="53"/>
      <c r="X37" s="53"/>
      <c r="Y37" s="53"/>
      <c r="Z37" s="53"/>
      <c r="AA37" s="53"/>
      <c r="AB37" s="53"/>
    </row>
    <row r="38" spans="1:28" ht="12.75">
      <c r="A38" s="67"/>
      <c r="B38" s="68"/>
      <c r="C38" s="69"/>
      <c r="D38" s="70"/>
      <c r="E38" s="70"/>
      <c r="F38" s="70"/>
      <c r="G38" s="70"/>
      <c r="H38" s="70"/>
      <c r="I38" s="70"/>
      <c r="J38" s="70"/>
      <c r="K38" s="70"/>
      <c r="L38" s="71"/>
      <c r="M38" s="53"/>
      <c r="N38" s="52"/>
      <c r="O38" s="52"/>
      <c r="P38" s="53"/>
      <c r="Q38" s="52"/>
      <c r="R38" s="52"/>
      <c r="S38" s="52"/>
      <c r="T38" s="53"/>
      <c r="U38" s="53"/>
      <c r="V38" s="53"/>
      <c r="W38" s="53"/>
      <c r="X38" s="53"/>
      <c r="Y38" s="53"/>
      <c r="Z38" s="53"/>
      <c r="AA38" s="53"/>
      <c r="AB38" s="53"/>
    </row>
    <row r="39" spans="1:28" ht="12.75">
      <c r="A39" s="67"/>
      <c r="B39" s="68"/>
      <c r="C39" s="69"/>
      <c r="D39" s="70"/>
      <c r="E39" s="70"/>
      <c r="F39" s="70"/>
      <c r="G39" s="70"/>
      <c r="H39" s="70"/>
      <c r="I39" s="70"/>
      <c r="J39" s="70"/>
      <c r="K39" s="70"/>
      <c r="L39" s="71"/>
      <c r="M39" s="53"/>
      <c r="N39" s="52"/>
      <c r="O39" s="52"/>
      <c r="P39" s="53"/>
      <c r="Q39" s="52"/>
      <c r="R39" s="52"/>
      <c r="S39" s="52"/>
      <c r="T39" s="53"/>
      <c r="U39" s="53"/>
      <c r="V39" s="53"/>
      <c r="W39" s="53"/>
      <c r="X39" s="53"/>
      <c r="Y39" s="53"/>
      <c r="Z39" s="53"/>
      <c r="AA39" s="53"/>
      <c r="AB39" s="53"/>
    </row>
    <row r="40" spans="1:28" ht="12.75">
      <c r="A40" s="67"/>
      <c r="B40" s="68"/>
      <c r="C40" s="69"/>
      <c r="D40" s="70"/>
      <c r="E40" s="70"/>
      <c r="F40" s="70"/>
      <c r="G40" s="70"/>
      <c r="H40" s="70"/>
      <c r="I40" s="70"/>
      <c r="J40" s="70"/>
      <c r="K40" s="70"/>
      <c r="L40" s="71"/>
      <c r="M40" s="53"/>
      <c r="N40" s="52"/>
      <c r="O40" s="52"/>
      <c r="P40" s="53"/>
      <c r="Q40" s="53"/>
      <c r="R40" s="53"/>
      <c r="S40" s="52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2.75">
      <c r="A41" s="67"/>
      <c r="B41" s="68"/>
      <c r="C41" s="69"/>
      <c r="D41" s="70"/>
      <c r="E41" s="70"/>
      <c r="F41" s="70"/>
      <c r="G41" s="70"/>
      <c r="H41" s="70"/>
      <c r="I41" s="70"/>
      <c r="J41" s="70"/>
      <c r="K41" s="70"/>
      <c r="L41" s="71"/>
      <c r="M41" s="53"/>
      <c r="N41" s="52"/>
      <c r="O41" s="52"/>
      <c r="P41" s="53"/>
      <c r="Q41" s="52"/>
      <c r="R41" s="52"/>
      <c r="S41" s="52"/>
      <c r="T41" s="53"/>
      <c r="U41" s="53"/>
      <c r="V41" s="53"/>
      <c r="W41" s="53"/>
      <c r="X41" s="53"/>
      <c r="Y41" s="53"/>
      <c r="Z41" s="53"/>
      <c r="AA41" s="53"/>
      <c r="AB41" s="53"/>
    </row>
    <row r="42" spans="1:28" ht="12.75">
      <c r="A42" s="67"/>
      <c r="B42" s="68"/>
      <c r="C42" s="69"/>
      <c r="D42" s="70"/>
      <c r="E42" s="70"/>
      <c r="F42" s="70"/>
      <c r="G42" s="70"/>
      <c r="H42" s="70"/>
      <c r="I42" s="70"/>
      <c r="J42" s="70"/>
      <c r="K42" s="70"/>
      <c r="L42" s="71"/>
      <c r="M42" s="53"/>
      <c r="N42" s="52"/>
      <c r="O42" s="52"/>
      <c r="P42" s="53"/>
      <c r="Q42" s="52"/>
      <c r="R42" s="52"/>
      <c r="S42" s="52"/>
      <c r="T42" s="53"/>
      <c r="U42" s="53"/>
      <c r="V42" s="53"/>
      <c r="W42" s="53"/>
      <c r="X42" s="53"/>
      <c r="Y42" s="53"/>
      <c r="Z42" s="53"/>
      <c r="AA42" s="53"/>
      <c r="AB42" s="53"/>
    </row>
    <row r="43" spans="1:28" ht="12.75">
      <c r="A43" s="67"/>
      <c r="B43" s="68"/>
      <c r="C43" s="69"/>
      <c r="D43" s="70"/>
      <c r="E43" s="70"/>
      <c r="F43" s="70"/>
      <c r="G43" s="70"/>
      <c r="H43" s="70"/>
      <c r="I43" s="70"/>
      <c r="J43" s="70"/>
      <c r="K43" s="70"/>
      <c r="L43" s="71"/>
      <c r="M43" s="53"/>
      <c r="N43" s="52"/>
      <c r="O43" s="52"/>
      <c r="P43" s="53"/>
      <c r="Q43" s="52"/>
      <c r="R43" s="52"/>
      <c r="S43" s="52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72"/>
      <c r="M44" s="53"/>
      <c r="N44" s="52"/>
      <c r="O44" s="52"/>
      <c r="P44" s="53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72"/>
      <c r="M45" s="53"/>
      <c r="N45" s="52"/>
      <c r="O45" s="52"/>
      <c r="P45" s="52"/>
      <c r="Q45" s="52"/>
      <c r="R45" s="52"/>
      <c r="S45" s="52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72"/>
      <c r="M46" s="53"/>
      <c r="N46" s="52"/>
      <c r="O46" s="52"/>
      <c r="P46" s="53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72"/>
      <c r="M47" s="53"/>
      <c r="N47" s="52"/>
      <c r="O47" s="52"/>
      <c r="P47" s="53"/>
      <c r="Q47" s="53"/>
      <c r="R47" s="53"/>
      <c r="S47" s="52"/>
      <c r="T47" s="53"/>
      <c r="U47" s="53"/>
      <c r="V47" s="53"/>
      <c r="W47" s="53"/>
      <c r="X47" s="53"/>
      <c r="Y47" s="53"/>
      <c r="Z47" s="53"/>
      <c r="AA47" s="53"/>
      <c r="AB47" s="53"/>
    </row>
    <row r="48" spans="1:28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1"/>
      <c r="M48" s="19"/>
      <c r="N48" s="22"/>
      <c r="O48" s="22"/>
      <c r="P48" s="22"/>
      <c r="Q48" s="22"/>
      <c r="R48" s="19"/>
      <c r="S48" s="22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1"/>
      <c r="M49" s="19"/>
      <c r="N49" s="22"/>
      <c r="O49" s="22"/>
      <c r="P49" s="22"/>
      <c r="Q49" s="22"/>
      <c r="R49" s="19"/>
      <c r="S49" s="22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1"/>
      <c r="M50" s="19"/>
      <c r="N50" s="22"/>
      <c r="O50" s="22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1"/>
      <c r="M51" s="19"/>
      <c r="N51" s="22"/>
      <c r="O51" s="22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1"/>
      <c r="M52" s="19"/>
      <c r="N52" s="22"/>
      <c r="O52" s="22"/>
      <c r="P52" s="19"/>
      <c r="Q52" s="19"/>
      <c r="R52" s="19"/>
      <c r="S52" s="22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1"/>
      <c r="M53" s="19"/>
      <c r="N53" s="22"/>
      <c r="O53" s="22"/>
      <c r="P53" s="19"/>
      <c r="Q53" s="19"/>
      <c r="R53" s="19"/>
      <c r="S53" s="22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1"/>
      <c r="M54" s="19"/>
      <c r="N54" s="22"/>
      <c r="O54" s="22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1"/>
      <c r="M55" s="19"/>
      <c r="N55" s="22"/>
      <c r="O55" s="22"/>
      <c r="P55" s="22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1"/>
      <c r="M56" s="19"/>
      <c r="N56" s="22"/>
      <c r="O56" s="22"/>
      <c r="P56" s="22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1"/>
      <c r="M57" s="19"/>
      <c r="N57" s="22"/>
      <c r="O57" s="22"/>
      <c r="P57" s="22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1"/>
      <c r="M58" s="19"/>
      <c r="N58" s="22"/>
      <c r="O58" s="22"/>
      <c r="P58" s="22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1"/>
      <c r="M59" s="19"/>
      <c r="N59" s="22"/>
      <c r="O59" s="22"/>
      <c r="P59" s="22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1"/>
      <c r="M60" s="19"/>
      <c r="N60" s="22"/>
      <c r="O60" s="22"/>
      <c r="P60" s="2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1"/>
      <c r="M61" s="19"/>
      <c r="N61" s="22"/>
      <c r="O61" s="22"/>
      <c r="P61" s="2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1"/>
      <c r="M62" s="19"/>
      <c r="N62" s="22"/>
      <c r="O62" s="22"/>
      <c r="P62" s="22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1"/>
      <c r="M63" s="19"/>
      <c r="N63" s="22"/>
      <c r="O63" s="22"/>
      <c r="P63" s="22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1"/>
      <c r="M64" s="19"/>
      <c r="N64" s="22"/>
      <c r="O64" s="22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1"/>
      <c r="M65" s="19"/>
      <c r="N65" s="19"/>
      <c r="O65" s="22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1"/>
      <c r="M66" s="19"/>
      <c r="N66" s="19"/>
      <c r="O66" s="22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1"/>
      <c r="M67" s="19"/>
      <c r="N67" s="19"/>
      <c r="O67" s="22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1"/>
      <c r="M68" s="19"/>
      <c r="N68" s="19"/>
      <c r="O68" s="22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1"/>
      <c r="M69" s="19"/>
      <c r="N69" s="19"/>
      <c r="O69" s="22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1"/>
      <c r="M70" s="19"/>
      <c r="N70" s="19"/>
      <c r="O70" s="22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1"/>
      <c r="M71" s="19"/>
      <c r="N71" s="19"/>
      <c r="O71" s="22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1"/>
      <c r="M72" s="19"/>
      <c r="N72" s="19"/>
      <c r="O72" s="22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1"/>
      <c r="M73" s="19"/>
      <c r="N73" s="19"/>
      <c r="O73" s="22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1"/>
      <c r="M74" s="19"/>
      <c r="N74" s="19"/>
      <c r="O74" s="22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1"/>
      <c r="M75" s="19"/>
      <c r="N75" s="19"/>
      <c r="O75" s="22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1"/>
      <c r="M76" s="19"/>
      <c r="N76" s="19"/>
      <c r="O76" s="22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1"/>
      <c r="M77" s="19"/>
      <c r="N77" s="19"/>
      <c r="O77" s="22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1"/>
      <c r="M78" s="19"/>
      <c r="N78" s="19"/>
      <c r="O78" s="22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1"/>
      <c r="M79" s="19"/>
      <c r="N79" s="19"/>
      <c r="O79" s="22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1"/>
      <c r="M80" s="19"/>
      <c r="N80" s="22"/>
      <c r="O80" s="22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1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1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22"/>
    </row>
    <row r="83" spans="1:28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1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22"/>
    </row>
    <row r="84" spans="1:28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1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22"/>
    </row>
    <row r="85" spans="1:28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1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22"/>
    </row>
    <row r="86" spans="1:28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1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22"/>
    </row>
    <row r="87" spans="1:28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1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22"/>
    </row>
    <row r="88" spans="1:28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1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22"/>
    </row>
    <row r="89" spans="1:28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1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22"/>
    </row>
    <row r="90" spans="1:28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1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22"/>
    </row>
    <row r="91" spans="1:28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1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22"/>
    </row>
    <row r="92" spans="1:28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1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22"/>
    </row>
    <row r="93" spans="1:28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1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22"/>
    </row>
    <row r="94" spans="1:28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1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22"/>
    </row>
    <row r="95" spans="1:28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1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22"/>
    </row>
    <row r="96" spans="1:28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1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22"/>
    </row>
    <row r="97" spans="1:28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1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22"/>
    </row>
    <row r="98" spans="1:28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1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22"/>
    </row>
    <row r="99" spans="1:28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1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22"/>
    </row>
    <row r="100" spans="1:28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1"/>
      <c r="M100" s="22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22"/>
    </row>
    <row r="101" spans="1:28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1"/>
      <c r="M101" s="22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22"/>
    </row>
    <row r="102" spans="1:28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1"/>
      <c r="M102" s="22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22"/>
    </row>
    <row r="103" spans="1:28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1"/>
      <c r="M103" s="22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22"/>
    </row>
    <row r="104" spans="1:28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1"/>
      <c r="M104" s="22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22"/>
    </row>
    <row r="105" spans="1:28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1"/>
      <c r="M105" s="22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22"/>
    </row>
    <row r="106" spans="1:28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1"/>
      <c r="M106" s="22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22"/>
    </row>
    <row r="107" spans="1:28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1"/>
      <c r="M107" s="22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22"/>
    </row>
    <row r="108" spans="1:28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1"/>
      <c r="M108" s="22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22"/>
    </row>
    <row r="109" spans="1:28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1"/>
      <c r="M109" s="22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22"/>
    </row>
    <row r="110" spans="1:28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1"/>
      <c r="M110" s="22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22"/>
    </row>
    <row r="111" spans="1:28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1"/>
      <c r="M111" s="22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22"/>
    </row>
    <row r="112" spans="1:28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1"/>
      <c r="M112" s="22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22"/>
    </row>
    <row r="113" spans="1:28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1"/>
      <c r="M113" s="22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22"/>
    </row>
    <row r="114" spans="1:28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1"/>
      <c r="M114" s="22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22"/>
    </row>
    <row r="115" spans="1:28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1"/>
      <c r="M115" s="22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22"/>
    </row>
    <row r="116" spans="1:28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1"/>
      <c r="M116" s="22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22"/>
    </row>
    <row r="117" spans="1:28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1"/>
      <c r="M117" s="22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22"/>
    </row>
    <row r="118" spans="1:28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1"/>
      <c r="M118" s="22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22"/>
    </row>
    <row r="119" spans="1:28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1"/>
      <c r="M119" s="22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22"/>
    </row>
    <row r="120" spans="1:28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1"/>
      <c r="M120" s="22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22"/>
    </row>
    <row r="121" spans="1:28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1"/>
      <c r="M121" s="22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22"/>
    </row>
    <row r="122" spans="1:28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1"/>
      <c r="M122" s="22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22"/>
    </row>
    <row r="123" spans="1:28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1"/>
      <c r="M123" s="22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22"/>
    </row>
    <row r="124" spans="1:28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1"/>
      <c r="M124" s="22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22"/>
    </row>
    <row r="125" spans="1:28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1"/>
      <c r="M125" s="22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22"/>
    </row>
    <row r="126" spans="1:28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1"/>
      <c r="M126" s="22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22"/>
    </row>
    <row r="127" spans="1:28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1"/>
      <c r="M127" s="22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22"/>
    </row>
    <row r="128" spans="1:28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1"/>
      <c r="M128" s="22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22"/>
    </row>
    <row r="129" spans="1:28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1"/>
      <c r="M129" s="22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22"/>
    </row>
    <row r="130" spans="1:28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1"/>
      <c r="M130" s="22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22"/>
    </row>
    <row r="131" spans="1:28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1"/>
      <c r="M131" s="22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22"/>
    </row>
    <row r="132" spans="1:28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1"/>
      <c r="M132" s="22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22"/>
    </row>
    <row r="133" spans="1:28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1"/>
      <c r="M133" s="22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22"/>
    </row>
    <row r="134" spans="1:28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1"/>
      <c r="M134" s="22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22"/>
    </row>
    <row r="135" spans="1:28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1"/>
      <c r="M135" s="22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22"/>
    </row>
    <row r="136" spans="1:28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1"/>
      <c r="M136" s="22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22"/>
    </row>
    <row r="137" spans="1:28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1"/>
      <c r="M137" s="22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22"/>
    </row>
    <row r="138" spans="1:28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1"/>
      <c r="M138" s="22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22"/>
    </row>
    <row r="139" spans="1:28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1"/>
      <c r="M139" s="22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22"/>
    </row>
    <row r="140" spans="1:28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1"/>
      <c r="M140" s="22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22"/>
    </row>
    <row r="141" spans="1:28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1"/>
      <c r="M141" s="22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22"/>
    </row>
    <row r="142" spans="1:28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1"/>
      <c r="M142" s="22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22"/>
    </row>
    <row r="143" spans="1:28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1"/>
      <c r="M143" s="22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22"/>
    </row>
    <row r="144" spans="1:28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1"/>
      <c r="M144" s="22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22"/>
    </row>
    <row r="145" spans="1:28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1"/>
      <c r="M145" s="22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22"/>
    </row>
    <row r="146" spans="1:28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1"/>
      <c r="M146" s="22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22"/>
    </row>
    <row r="147" spans="1:28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1"/>
      <c r="M147" s="22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22"/>
    </row>
    <row r="148" spans="1:28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1"/>
      <c r="M148" s="22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22"/>
    </row>
  </sheetData>
  <mergeCells count="8">
    <mergeCell ref="K5:L5"/>
    <mergeCell ref="F6:G6"/>
    <mergeCell ref="H6:I6"/>
    <mergeCell ref="K6:L6"/>
    <mergeCell ref="D3:I3"/>
    <mergeCell ref="D4:I4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54"/>
  <sheetViews>
    <sheetView workbookViewId="0" topLeftCell="A1">
      <selection activeCell="A3" sqref="A3"/>
    </sheetView>
  </sheetViews>
  <sheetFormatPr defaultColWidth="9.00390625" defaultRowHeight="12.75"/>
  <cols>
    <col min="2" max="2" width="20.00390625" style="0" customWidth="1"/>
    <col min="4" max="4" width="19.375" style="0" customWidth="1"/>
    <col min="5" max="5" width="16.625" style="0" customWidth="1"/>
  </cols>
  <sheetData>
    <row r="1" spans="1:53" ht="15.75">
      <c r="A1" s="18" t="s">
        <v>110</v>
      </c>
      <c r="B1" s="73" t="s">
        <v>111</v>
      </c>
      <c r="C1" s="73"/>
      <c r="D1" s="73"/>
      <c r="E1" s="73"/>
      <c r="F1" s="74"/>
      <c r="G1" s="74"/>
      <c r="H1" s="75"/>
      <c r="I1" s="76"/>
      <c r="J1" s="75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11" ht="15.75">
      <c r="A2" s="77"/>
      <c r="B2" s="13" t="s">
        <v>112</v>
      </c>
      <c r="C2" s="13"/>
      <c r="D2" s="13"/>
      <c r="E2" s="13"/>
      <c r="F2" s="78"/>
      <c r="G2" s="77"/>
      <c r="H2" s="75"/>
      <c r="I2" s="76"/>
      <c r="J2" s="75"/>
      <c r="K2" s="79"/>
    </row>
    <row r="3" spans="1:9" ht="13.5" thickBot="1">
      <c r="A3" s="23"/>
      <c r="B3" s="24"/>
      <c r="C3" s="80"/>
      <c r="D3" s="80"/>
      <c r="E3" s="81"/>
      <c r="F3" s="82"/>
      <c r="G3" s="83"/>
      <c r="H3" s="82"/>
      <c r="I3" s="79"/>
    </row>
    <row r="4" spans="1:9" ht="12.75">
      <c r="A4" s="85"/>
      <c r="B4" s="86" t="s">
        <v>113</v>
      </c>
      <c r="C4" s="87"/>
      <c r="D4" s="86" t="s">
        <v>114</v>
      </c>
      <c r="E4" s="88" t="s">
        <v>115</v>
      </c>
      <c r="F4" s="89"/>
      <c r="G4" s="90"/>
      <c r="H4" s="89"/>
      <c r="I4" s="79"/>
    </row>
    <row r="5" spans="1:9" ht="12.75">
      <c r="A5" s="85"/>
      <c r="B5" s="91" t="s">
        <v>116</v>
      </c>
      <c r="C5" s="92"/>
      <c r="D5" s="91" t="s">
        <v>117</v>
      </c>
      <c r="E5" s="91" t="s">
        <v>118</v>
      </c>
      <c r="F5" s="89"/>
      <c r="G5" s="90"/>
      <c r="H5" s="89"/>
      <c r="I5" s="79"/>
    </row>
    <row r="6" spans="1:9" ht="12.75">
      <c r="A6" s="88" t="s">
        <v>66</v>
      </c>
      <c r="B6" s="92" t="s">
        <v>119</v>
      </c>
      <c r="C6" s="92"/>
      <c r="D6" s="92" t="s">
        <v>119</v>
      </c>
      <c r="E6" s="92" t="s">
        <v>120</v>
      </c>
      <c r="F6" s="93"/>
      <c r="G6" s="94"/>
      <c r="H6" s="93"/>
      <c r="I6" s="79"/>
    </row>
    <row r="7" spans="1:9" ht="13.5" thickBot="1">
      <c r="A7" s="95" t="s">
        <v>73</v>
      </c>
      <c r="B7" s="95" t="s">
        <v>121</v>
      </c>
      <c r="C7" s="96"/>
      <c r="D7" s="95" t="s">
        <v>121</v>
      </c>
      <c r="E7" s="96"/>
      <c r="F7" s="93"/>
      <c r="G7" s="94"/>
      <c r="H7" s="93"/>
      <c r="I7" s="79"/>
    </row>
    <row r="8" spans="1:9" ht="12.75">
      <c r="A8" s="97"/>
      <c r="B8" s="98"/>
      <c r="C8" s="98"/>
      <c r="D8" s="98"/>
      <c r="E8" s="98"/>
      <c r="F8" s="93"/>
      <c r="G8" s="94"/>
      <c r="H8" s="93"/>
      <c r="I8" s="79"/>
    </row>
    <row r="9" spans="1:9" ht="15">
      <c r="A9" s="46">
        <v>1972</v>
      </c>
      <c r="B9" s="99">
        <v>0.075</v>
      </c>
      <c r="C9" s="100"/>
      <c r="D9" s="99">
        <v>1E-05</v>
      </c>
      <c r="E9" s="102">
        <f>B9/D9*100</f>
        <v>749999.9999999999</v>
      </c>
      <c r="F9" s="93"/>
      <c r="G9" s="94"/>
      <c r="H9" s="103"/>
      <c r="I9" s="104"/>
    </row>
    <row r="10" spans="1:9" ht="15">
      <c r="A10" s="46">
        <v>1973</v>
      </c>
      <c r="B10" s="99">
        <v>0.6</v>
      </c>
      <c r="C10" s="100"/>
      <c r="D10" s="99">
        <v>0.0001</v>
      </c>
      <c r="E10" s="102">
        <f>B10/D10*100</f>
        <v>599999.9999999999</v>
      </c>
      <c r="F10" s="93"/>
      <c r="G10" s="94"/>
      <c r="H10" s="103"/>
      <c r="I10" s="104"/>
    </row>
    <row r="11" spans="1:9" ht="15">
      <c r="A11" s="46">
        <v>1974</v>
      </c>
      <c r="B11" s="99">
        <v>0.6</v>
      </c>
      <c r="C11" s="100"/>
      <c r="D11" s="99">
        <v>0.002</v>
      </c>
      <c r="E11" s="102">
        <f>B11/D11*100</f>
        <v>30000</v>
      </c>
      <c r="F11" s="93"/>
      <c r="G11" s="94"/>
      <c r="H11" s="103"/>
      <c r="I11" s="104"/>
    </row>
    <row r="12" spans="1:9" ht="15">
      <c r="A12" s="46">
        <v>1975</v>
      </c>
      <c r="B12" s="99">
        <v>0.6</v>
      </c>
      <c r="C12" s="100"/>
      <c r="D12" s="99">
        <v>0.006</v>
      </c>
      <c r="E12" s="102">
        <f>B12/D12*100</f>
        <v>10000</v>
      </c>
      <c r="F12" s="93"/>
      <c r="G12" s="94"/>
      <c r="H12" s="103"/>
      <c r="I12" s="104"/>
    </row>
    <row r="13" spans="1:9" ht="15">
      <c r="A13" s="46">
        <v>1976</v>
      </c>
      <c r="B13" s="99">
        <v>0.7</v>
      </c>
      <c r="C13" s="100"/>
      <c r="D13" s="99">
        <v>0.026</v>
      </c>
      <c r="E13" s="102">
        <f>B13/D13*100</f>
        <v>2692.3076923076924</v>
      </c>
      <c r="F13" s="93"/>
      <c r="G13" s="94"/>
      <c r="H13" s="103"/>
      <c r="I13" s="104"/>
    </row>
    <row r="14" spans="1:9" ht="15">
      <c r="A14" s="46">
        <v>1977</v>
      </c>
      <c r="B14" s="99">
        <v>1</v>
      </c>
      <c r="C14" s="105"/>
      <c r="D14" s="99">
        <v>0.083</v>
      </c>
      <c r="E14" s="102">
        <f>B14/D14*100</f>
        <v>1204.8192771084337</v>
      </c>
      <c r="F14" s="93"/>
      <c r="G14" s="94"/>
      <c r="H14" s="103"/>
      <c r="I14" s="104"/>
    </row>
    <row r="15" spans="1:9" ht="15">
      <c r="A15" s="46">
        <v>1978</v>
      </c>
      <c r="B15" s="99">
        <v>0.9</v>
      </c>
      <c r="C15" s="100"/>
      <c r="D15" s="99">
        <v>0.5</v>
      </c>
      <c r="E15" s="102">
        <f>B15/D15*100</f>
        <v>180</v>
      </c>
      <c r="F15" s="93"/>
      <c r="G15" s="94"/>
      <c r="H15" s="103"/>
      <c r="I15" s="104"/>
    </row>
    <row r="16" spans="1:9" ht="15">
      <c r="A16" s="46">
        <v>1979</v>
      </c>
      <c r="B16" s="99">
        <v>2.6</v>
      </c>
      <c r="C16" s="100"/>
      <c r="D16" s="99">
        <v>1.2</v>
      </c>
      <c r="E16" s="102">
        <f>B16/D16*100</f>
        <v>216.66666666666669</v>
      </c>
      <c r="F16" s="93"/>
      <c r="G16" s="94"/>
      <c r="H16" s="103"/>
      <c r="I16" s="104"/>
    </row>
    <row r="17" spans="1:9" ht="15">
      <c r="A17" s="46">
        <v>1980</v>
      </c>
      <c r="B17" s="99">
        <v>7.8</v>
      </c>
      <c r="C17" s="100"/>
      <c r="D17" s="99">
        <v>4.1</v>
      </c>
      <c r="E17" s="102">
        <f>B17/D17*100</f>
        <v>190.2439024390244</v>
      </c>
      <c r="F17" s="93"/>
      <c r="G17" s="94"/>
      <c r="H17" s="103"/>
      <c r="I17" s="104"/>
    </row>
    <row r="18" spans="1:9" ht="15">
      <c r="A18" s="46">
        <v>1981</v>
      </c>
      <c r="B18" s="99">
        <v>11.7</v>
      </c>
      <c r="C18" s="100"/>
      <c r="D18" s="99">
        <v>7.5</v>
      </c>
      <c r="E18" s="102">
        <f>B18/D18*100</f>
        <v>155.99999999999997</v>
      </c>
      <c r="F18" s="93"/>
      <c r="G18" s="94"/>
      <c r="H18" s="103"/>
      <c r="I18" s="104"/>
    </row>
    <row r="19" spans="1:15" ht="15">
      <c r="A19" s="106">
        <v>1982</v>
      </c>
      <c r="B19" s="99">
        <v>18.1</v>
      </c>
      <c r="C19" s="107"/>
      <c r="D19" s="99">
        <v>12.1</v>
      </c>
      <c r="E19" s="102">
        <f>B19/D19*100</f>
        <v>149.58677685950414</v>
      </c>
      <c r="F19" s="108"/>
      <c r="G19" s="109"/>
      <c r="H19" s="108"/>
      <c r="I19" s="104"/>
      <c r="J19" s="110"/>
      <c r="K19" s="111"/>
      <c r="L19" s="111"/>
      <c r="M19" s="111"/>
      <c r="N19" s="111"/>
      <c r="O19" s="111"/>
    </row>
    <row r="20" spans="1:15" ht="15">
      <c r="A20" s="106">
        <v>1983</v>
      </c>
      <c r="B20" s="99">
        <v>23.5</v>
      </c>
      <c r="C20" s="107"/>
      <c r="D20" s="99">
        <v>20.8</v>
      </c>
      <c r="E20" s="102">
        <f>B20/D20*100</f>
        <v>112.98076923076923</v>
      </c>
      <c r="F20" s="108"/>
      <c r="G20" s="109"/>
      <c r="H20" s="108"/>
      <c r="I20" s="104"/>
      <c r="J20" s="110"/>
      <c r="K20" s="112"/>
      <c r="L20" s="111"/>
      <c r="M20" s="111"/>
      <c r="N20" s="111"/>
      <c r="O20" s="111"/>
    </row>
    <row r="21" spans="1:15" ht="15">
      <c r="A21" s="106">
        <v>1984</v>
      </c>
      <c r="B21" s="99">
        <v>32.5</v>
      </c>
      <c r="C21" s="107"/>
      <c r="D21" s="99">
        <v>31.9</v>
      </c>
      <c r="E21" s="102">
        <f>B21/D21*100</f>
        <v>101.88087774294672</v>
      </c>
      <c r="F21" s="108"/>
      <c r="G21" s="109"/>
      <c r="H21" s="108"/>
      <c r="I21" s="104"/>
      <c r="J21" s="110"/>
      <c r="K21" s="112"/>
      <c r="L21" s="111"/>
      <c r="M21" s="111"/>
      <c r="N21" s="111"/>
      <c r="O21" s="111"/>
    </row>
    <row r="22" spans="1:15" ht="15">
      <c r="A22" s="106">
        <v>1985</v>
      </c>
      <c r="B22" s="99">
        <v>67.5</v>
      </c>
      <c r="C22" s="107"/>
      <c r="D22" s="99">
        <v>48.6</v>
      </c>
      <c r="E22" s="102">
        <f>B22/D22*100</f>
        <v>138.88888888888889</v>
      </c>
      <c r="F22" s="108"/>
      <c r="G22" s="109"/>
      <c r="H22" s="108"/>
      <c r="I22" s="104"/>
      <c r="J22" s="110"/>
      <c r="K22" s="111"/>
      <c r="L22" s="111"/>
      <c r="M22" s="111"/>
      <c r="N22" s="111"/>
      <c r="O22" s="111"/>
    </row>
    <row r="23" spans="1:15" ht="15">
      <c r="A23" s="106">
        <v>1986</v>
      </c>
      <c r="B23" s="99">
        <v>72.2</v>
      </c>
      <c r="C23" s="107"/>
      <c r="D23" s="99">
        <v>79.5</v>
      </c>
      <c r="E23" s="102">
        <f>B23/D23*100</f>
        <v>90.81761006289308</v>
      </c>
      <c r="F23" s="108"/>
      <c r="G23" s="109"/>
      <c r="H23" s="108"/>
      <c r="I23" s="104"/>
      <c r="J23" s="110"/>
      <c r="K23" s="111"/>
      <c r="L23" s="111"/>
      <c r="M23" s="111"/>
      <c r="N23" s="111"/>
      <c r="O23" s="111"/>
    </row>
    <row r="24" spans="1:15" ht="15">
      <c r="A24" s="106">
        <v>1987</v>
      </c>
      <c r="B24" s="99">
        <v>93</v>
      </c>
      <c r="C24" s="107"/>
      <c r="D24" s="99">
        <v>119.1</v>
      </c>
      <c r="E24" s="102">
        <f>B24/D24*100</f>
        <v>78.08564231738035</v>
      </c>
      <c r="F24" s="108"/>
      <c r="G24" s="109"/>
      <c r="H24" s="108"/>
      <c r="I24" s="104"/>
      <c r="J24" s="110"/>
      <c r="K24" s="111"/>
      <c r="L24" s="111"/>
      <c r="M24" s="111"/>
      <c r="N24" s="111"/>
      <c r="O24" s="111"/>
    </row>
    <row r="25" spans="1:15" ht="16.5">
      <c r="A25" s="106">
        <v>1988</v>
      </c>
      <c r="B25" s="99">
        <v>166.3</v>
      </c>
      <c r="C25" s="107"/>
      <c r="D25" s="99">
        <v>246.1</v>
      </c>
      <c r="E25" s="102">
        <f>B25/D25*100</f>
        <v>67.57415684681024</v>
      </c>
      <c r="F25" s="108"/>
      <c r="G25" s="109"/>
      <c r="H25" s="108"/>
      <c r="I25" s="104"/>
      <c r="J25" s="113"/>
      <c r="K25" s="111"/>
      <c r="L25" s="111"/>
      <c r="M25" s="111"/>
      <c r="N25" s="111"/>
      <c r="O25" s="111"/>
    </row>
    <row r="26" spans="1:15" ht="16.5">
      <c r="A26" s="106">
        <v>1989</v>
      </c>
      <c r="B26" s="99">
        <v>287.8</v>
      </c>
      <c r="C26" s="107"/>
      <c r="D26" s="99">
        <v>459.9</v>
      </c>
      <c r="E26" s="102">
        <f>B26/D26*100</f>
        <v>62.578821482931076</v>
      </c>
      <c r="F26" s="108"/>
      <c r="G26" s="109"/>
      <c r="H26" s="108"/>
      <c r="I26" s="104"/>
      <c r="J26" s="114"/>
      <c r="K26" s="111"/>
      <c r="L26" s="111"/>
      <c r="M26" s="111"/>
      <c r="N26" s="111"/>
      <c r="O26" s="111"/>
    </row>
    <row r="27" spans="1:15" ht="15">
      <c r="A27" s="106">
        <v>1990</v>
      </c>
      <c r="B27" s="99">
        <v>654.7</v>
      </c>
      <c r="C27" s="107"/>
      <c r="D27" s="99">
        <v>827.5</v>
      </c>
      <c r="E27" s="102">
        <f>B27/D27*100</f>
        <v>79.1178247734139</v>
      </c>
      <c r="F27" s="108"/>
      <c r="G27" s="109"/>
      <c r="H27" s="108"/>
      <c r="I27" s="104"/>
      <c r="J27" s="110"/>
      <c r="K27" s="111"/>
      <c r="L27" s="111"/>
      <c r="M27" s="111"/>
      <c r="N27" s="111"/>
      <c r="O27" s="111"/>
    </row>
    <row r="28" spans="1:53" ht="15">
      <c r="A28" s="106">
        <v>1991</v>
      </c>
      <c r="B28" s="99">
        <v>798.5</v>
      </c>
      <c r="C28" s="107"/>
      <c r="D28" s="99">
        <v>1438.4</v>
      </c>
      <c r="E28" s="102">
        <f>B28/D28*100</f>
        <v>55.51307007786429</v>
      </c>
      <c r="F28" s="108"/>
      <c r="G28" s="109"/>
      <c r="H28" s="108"/>
      <c r="I28" s="104"/>
      <c r="J28" s="115"/>
      <c r="K28" s="116"/>
      <c r="L28" s="117"/>
      <c r="M28" s="117"/>
      <c r="N28" s="117"/>
      <c r="O28" s="117"/>
      <c r="P28" s="117"/>
      <c r="Q28" s="117"/>
      <c r="R28" s="116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</row>
    <row r="29" spans="1:15" ht="15">
      <c r="A29" s="106">
        <v>1992</v>
      </c>
      <c r="B29" s="99">
        <v>2381</v>
      </c>
      <c r="C29" s="107"/>
      <c r="D29" s="99">
        <v>3699.7</v>
      </c>
      <c r="E29" s="102">
        <f>B29/D29*100</f>
        <v>64.35656945157716</v>
      </c>
      <c r="F29" s="108"/>
      <c r="G29" s="109"/>
      <c r="H29" s="108"/>
      <c r="I29" s="104"/>
      <c r="J29" s="28"/>
      <c r="K29" s="111"/>
      <c r="L29" s="111"/>
      <c r="M29" s="111"/>
      <c r="N29" s="111"/>
      <c r="O29" s="111"/>
    </row>
    <row r="30" spans="1:15" ht="15">
      <c r="A30" s="106">
        <v>1993</v>
      </c>
      <c r="B30" s="99">
        <v>2966.1</v>
      </c>
      <c r="C30" s="107"/>
      <c r="D30" s="99">
        <v>6445.7</v>
      </c>
      <c r="E30" s="102">
        <f>B30/D30*100</f>
        <v>46.01672432784647</v>
      </c>
      <c r="F30" s="108"/>
      <c r="G30" s="109"/>
      <c r="H30" s="108"/>
      <c r="I30" s="104"/>
      <c r="J30" s="28"/>
      <c r="K30" s="111"/>
      <c r="L30" s="111"/>
      <c r="M30" s="111"/>
      <c r="N30" s="111"/>
      <c r="O30" s="111"/>
    </row>
    <row r="31" spans="1:15" ht="15">
      <c r="A31" s="106">
        <v>1994</v>
      </c>
      <c r="B31" s="99">
        <v>4878.8</v>
      </c>
      <c r="C31" s="118"/>
      <c r="D31" s="99">
        <v>11259.2</v>
      </c>
      <c r="E31" s="102">
        <f>B31/D31*100</f>
        <v>43.33167542987068</v>
      </c>
      <c r="F31" s="108"/>
      <c r="G31" s="109"/>
      <c r="H31" s="108"/>
      <c r="I31" s="104"/>
      <c r="J31" s="28"/>
      <c r="K31" s="111"/>
      <c r="L31" s="111"/>
      <c r="M31" s="111"/>
      <c r="N31" s="111"/>
      <c r="O31" s="111"/>
    </row>
    <row r="32" spans="1:15" ht="15">
      <c r="A32" s="106">
        <v>1995</v>
      </c>
      <c r="B32" s="99">
        <v>9743.9</v>
      </c>
      <c r="C32" s="118"/>
      <c r="D32" s="99">
        <v>20170.1</v>
      </c>
      <c r="E32" s="102">
        <f>B32/D32*100</f>
        <v>48.30863505882469</v>
      </c>
      <c r="F32" s="108"/>
      <c r="G32" s="109"/>
      <c r="H32" s="108"/>
      <c r="I32" s="104"/>
      <c r="J32" s="28"/>
      <c r="K32" s="111"/>
      <c r="L32" s="111"/>
      <c r="M32" s="111"/>
      <c r="N32" s="111"/>
      <c r="O32" s="111"/>
    </row>
    <row r="33" spans="1:15" ht="15">
      <c r="A33" s="106">
        <v>1996</v>
      </c>
      <c r="B33" s="99">
        <v>21024.2</v>
      </c>
      <c r="C33" s="118"/>
      <c r="D33" s="99">
        <v>66414</v>
      </c>
      <c r="E33" s="102">
        <f>B33/D33*100</f>
        <v>31.65627729093264</v>
      </c>
      <c r="F33" s="108"/>
      <c r="G33" s="109"/>
      <c r="H33" s="108"/>
      <c r="I33" s="104"/>
      <c r="J33" s="28"/>
      <c r="K33" s="111"/>
      <c r="L33" s="111"/>
      <c r="M33" s="111"/>
      <c r="N33" s="111"/>
      <c r="O33" s="111"/>
    </row>
    <row r="34" spans="1:15" ht="15">
      <c r="A34" s="106">
        <v>1997</v>
      </c>
      <c r="B34" s="99">
        <v>69235.9</v>
      </c>
      <c r="C34" s="118"/>
      <c r="D34" s="99">
        <v>225354</v>
      </c>
      <c r="E34" s="102">
        <f>B34/D34*100</f>
        <v>30.72317331842346</v>
      </c>
      <c r="F34" s="108"/>
      <c r="G34" s="109"/>
      <c r="H34" s="108"/>
      <c r="I34" s="104"/>
      <c r="J34" s="28"/>
      <c r="K34" s="111"/>
      <c r="L34" s="111"/>
      <c r="M34" s="111"/>
      <c r="N34" s="111"/>
      <c r="O34" s="111"/>
    </row>
    <row r="35" spans="1:15" ht="15">
      <c r="A35" s="106">
        <v>1998</v>
      </c>
      <c r="B35" s="99">
        <v>115065.9</v>
      </c>
      <c r="C35" s="118"/>
      <c r="D35" s="99">
        <v>398524.1</v>
      </c>
      <c r="E35" s="102">
        <f>B35/D35*100</f>
        <v>28.873009185642722</v>
      </c>
      <c r="F35" s="108"/>
      <c r="G35" s="109"/>
      <c r="H35" s="108"/>
      <c r="I35" s="104"/>
      <c r="J35" s="28"/>
      <c r="K35" s="111"/>
      <c r="L35" s="111"/>
      <c r="M35" s="111"/>
      <c r="N35" s="111"/>
      <c r="O35" s="111"/>
    </row>
    <row r="36" spans="1:15" ht="15">
      <c r="A36" s="106">
        <v>1999</v>
      </c>
      <c r="B36" s="99">
        <v>221021.4</v>
      </c>
      <c r="C36" s="118"/>
      <c r="D36" s="99">
        <v>734677.8</v>
      </c>
      <c r="E36" s="102">
        <f>B36/D36*100</f>
        <v>30.084126674305388</v>
      </c>
      <c r="F36" s="108"/>
      <c r="G36" s="109"/>
      <c r="H36" s="108"/>
      <c r="I36" s="104"/>
      <c r="J36" s="28"/>
      <c r="K36" s="111"/>
      <c r="L36" s="111"/>
      <c r="M36" s="111"/>
      <c r="N36" s="111"/>
      <c r="O36" s="111"/>
    </row>
    <row r="37" spans="1:15" ht="15">
      <c r="A37" s="106">
        <v>2000</v>
      </c>
      <c r="B37" s="99">
        <v>350092.7</v>
      </c>
      <c r="C37" s="118"/>
      <c r="D37" s="99">
        <v>1085784.4</v>
      </c>
      <c r="E37" s="102">
        <f>B37/D37*100</f>
        <v>32.243298024911766</v>
      </c>
      <c r="F37" s="108"/>
      <c r="G37" s="109"/>
      <c r="H37" s="108"/>
      <c r="I37" s="104"/>
      <c r="J37" s="28"/>
      <c r="K37" s="111"/>
      <c r="L37" s="111"/>
      <c r="M37" s="111"/>
      <c r="N37" s="111"/>
      <c r="O37" s="111"/>
    </row>
    <row r="38" spans="1:15" ht="15">
      <c r="A38" s="106">
        <v>2001</v>
      </c>
      <c r="B38" s="99">
        <v>603715</v>
      </c>
      <c r="C38" s="118"/>
      <c r="D38" s="99">
        <v>1686604</v>
      </c>
      <c r="E38" s="102">
        <f>B38/D38*100</f>
        <v>35.79470936864848</v>
      </c>
      <c r="F38" s="108"/>
      <c r="G38" s="109"/>
      <c r="H38" s="108"/>
      <c r="I38" s="104"/>
      <c r="J38" s="28"/>
      <c r="K38" s="111"/>
      <c r="L38" s="111"/>
      <c r="M38" s="111"/>
      <c r="N38" s="111"/>
      <c r="O38" s="111"/>
    </row>
    <row r="39" spans="1:14" ht="15">
      <c r="A39" s="106">
        <v>2002</v>
      </c>
      <c r="B39" s="99">
        <v>920474.4</v>
      </c>
      <c r="C39" s="118"/>
      <c r="D39" s="99">
        <v>2585848</v>
      </c>
      <c r="E39" s="102">
        <f>B39/D39*100</f>
        <v>35.596616661149454</v>
      </c>
      <c r="F39" s="108"/>
      <c r="G39" s="109"/>
      <c r="H39" s="108"/>
      <c r="I39" s="104"/>
      <c r="K39" s="111"/>
      <c r="L39" s="111"/>
      <c r="M39" s="111"/>
      <c r="N39" s="111"/>
    </row>
    <row r="40" spans="1:14" ht="15">
      <c r="A40" s="106">
        <v>2003</v>
      </c>
      <c r="B40" s="99">
        <v>1264084</v>
      </c>
      <c r="C40" s="118"/>
      <c r="D40" s="99">
        <v>4354254</v>
      </c>
      <c r="E40" s="102">
        <f>B40/D40*100</f>
        <v>29.031011971281416</v>
      </c>
      <c r="F40" s="108"/>
      <c r="G40" s="119"/>
      <c r="H40" s="108"/>
      <c r="I40" s="104"/>
      <c r="J40" s="28"/>
      <c r="K40" s="111"/>
      <c r="L40" s="111"/>
      <c r="M40" s="111"/>
      <c r="N40" s="111"/>
    </row>
    <row r="41" spans="1:53" ht="15">
      <c r="A41" s="120">
        <v>2004</v>
      </c>
      <c r="B41" s="99">
        <v>1758791</v>
      </c>
      <c r="C41" s="118"/>
      <c r="D41" s="99">
        <v>5569571</v>
      </c>
      <c r="E41" s="102">
        <f>B41/D41*100</f>
        <v>31.578572209601063</v>
      </c>
      <c r="F41" s="102"/>
      <c r="G41" s="121"/>
      <c r="H41" s="122"/>
      <c r="I41" s="123"/>
      <c r="J41" s="124"/>
      <c r="K41" s="125"/>
      <c r="L41" s="126"/>
      <c r="M41" s="126"/>
      <c r="N41" s="126"/>
      <c r="O41" s="12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">
      <c r="A42" s="120">
        <v>2005</v>
      </c>
      <c r="B42" s="99">
        <v>1681657</v>
      </c>
      <c r="C42" s="118"/>
      <c r="D42" s="99">
        <v>6514255</v>
      </c>
      <c r="E42" s="102">
        <f>B42/D42*100</f>
        <v>25.815031803329774</v>
      </c>
      <c r="F42" s="102"/>
      <c r="G42" s="121"/>
      <c r="H42" s="122"/>
      <c r="I42" s="123"/>
      <c r="J42" s="124"/>
      <c r="K42" s="125"/>
      <c r="L42" s="126"/>
      <c r="M42" s="126"/>
      <c r="N42" s="126"/>
      <c r="O42" s="12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9" ht="13.5" thickBot="1">
      <c r="A43" s="127"/>
      <c r="B43" s="128"/>
      <c r="C43" s="128"/>
      <c r="D43" s="128"/>
      <c r="E43" s="128"/>
      <c r="F43" s="129"/>
      <c r="G43" s="130"/>
      <c r="I43" s="130"/>
    </row>
    <row r="44" spans="7:10" ht="12.75">
      <c r="G44" s="131"/>
      <c r="H44" s="130"/>
      <c r="J44" s="130"/>
    </row>
    <row r="45" spans="3:10" ht="12.75">
      <c r="C45" s="132"/>
      <c r="D45" s="78"/>
      <c r="G45" s="133"/>
      <c r="H45" s="130"/>
      <c r="J45" s="130"/>
    </row>
    <row r="46" spans="7:10" ht="12.75">
      <c r="G46" s="133"/>
      <c r="H46" s="130"/>
      <c r="J46" s="130"/>
    </row>
    <row r="47" spans="7:10" ht="12.75">
      <c r="G47" s="133"/>
      <c r="H47" s="130"/>
      <c r="J47" s="130"/>
    </row>
    <row r="48" spans="7:10" ht="12.75">
      <c r="G48" s="133"/>
      <c r="H48" s="130"/>
      <c r="J48" s="130"/>
    </row>
    <row r="49" spans="7:10" ht="12.75">
      <c r="G49" s="133"/>
      <c r="H49" s="130"/>
      <c r="J49" s="130"/>
    </row>
    <row r="50" spans="7:10" ht="12.75">
      <c r="G50" s="133"/>
      <c r="H50" s="130"/>
      <c r="J50" s="130"/>
    </row>
    <row r="51" spans="7:10" ht="12.75">
      <c r="G51" s="133"/>
      <c r="H51" s="130"/>
      <c r="J51" s="130"/>
    </row>
    <row r="52" spans="7:10" ht="12.75">
      <c r="G52" s="133"/>
      <c r="H52" s="130"/>
      <c r="J52" s="130"/>
    </row>
    <row r="53" spans="7:10" ht="12.75">
      <c r="G53" s="133"/>
      <c r="H53" s="130"/>
      <c r="J53" s="130"/>
    </row>
    <row r="54" spans="8:10" ht="12.75">
      <c r="H54" s="130"/>
      <c r="J54" s="13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J11" sqref="J11"/>
    </sheetView>
  </sheetViews>
  <sheetFormatPr defaultColWidth="9.00390625" defaultRowHeight="12.75"/>
  <cols>
    <col min="2" max="2" width="17.75390625" style="0" customWidth="1"/>
    <col min="4" max="4" width="18.00390625" style="0" bestFit="1" customWidth="1"/>
    <col min="5" max="5" width="15.875" style="0" customWidth="1"/>
  </cols>
  <sheetData>
    <row r="1" spans="1:5" ht="12.75">
      <c r="A1" s="18" t="s">
        <v>122</v>
      </c>
      <c r="B1" s="18" t="s">
        <v>123</v>
      </c>
      <c r="C1" s="18"/>
      <c r="D1" s="18"/>
      <c r="E1" s="18"/>
    </row>
    <row r="2" spans="1:5" ht="12.75">
      <c r="A2" s="2"/>
      <c r="B2" s="19" t="s">
        <v>124</v>
      </c>
      <c r="C2" s="19"/>
      <c r="D2" s="19"/>
      <c r="E2" s="19"/>
    </row>
    <row r="3" spans="1:5" ht="13.5" thickBot="1">
      <c r="A3" s="23"/>
      <c r="B3" s="24"/>
      <c r="C3" s="134"/>
      <c r="D3" s="134"/>
      <c r="E3" s="135"/>
    </row>
    <row r="4" spans="1:5" ht="12.75">
      <c r="A4" s="136"/>
      <c r="B4" s="137" t="s">
        <v>125</v>
      </c>
      <c r="C4" s="92"/>
      <c r="D4" s="137" t="s">
        <v>126</v>
      </c>
      <c r="E4" s="92" t="s">
        <v>127</v>
      </c>
    </row>
    <row r="5" spans="1:5" ht="12.75">
      <c r="A5" s="85"/>
      <c r="B5" s="91" t="s">
        <v>116</v>
      </c>
      <c r="C5" s="92"/>
      <c r="D5" s="91" t="s">
        <v>117</v>
      </c>
      <c r="E5" s="91" t="s">
        <v>118</v>
      </c>
    </row>
    <row r="6" spans="1:5" ht="12.75">
      <c r="A6" s="88" t="s">
        <v>66</v>
      </c>
      <c r="B6" s="92" t="s">
        <v>119</v>
      </c>
      <c r="C6" s="92"/>
      <c r="D6" s="92" t="s">
        <v>119</v>
      </c>
      <c r="E6" s="92" t="s">
        <v>120</v>
      </c>
    </row>
    <row r="7" spans="1:5" ht="13.5" thickBot="1">
      <c r="A7" s="95" t="s">
        <v>73</v>
      </c>
      <c r="B7" s="95" t="s">
        <v>121</v>
      </c>
      <c r="C7" s="96"/>
      <c r="D7" s="95" t="s">
        <v>121</v>
      </c>
      <c r="E7" s="96"/>
    </row>
    <row r="8" spans="1:5" ht="12.75">
      <c r="A8" s="138"/>
      <c r="B8" s="138"/>
      <c r="C8" s="138"/>
      <c r="D8" s="138"/>
      <c r="E8" s="138"/>
    </row>
    <row r="9" spans="1:5" ht="12.75">
      <c r="A9" s="46">
        <v>1984</v>
      </c>
      <c r="B9" s="139">
        <v>0.1</v>
      </c>
      <c r="C9" s="105"/>
      <c r="D9" s="140"/>
      <c r="E9" s="141"/>
    </row>
    <row r="10" spans="1:5" ht="12.75">
      <c r="A10" s="46">
        <v>1985</v>
      </c>
      <c r="B10" s="139">
        <v>1.5</v>
      </c>
      <c r="C10" s="105"/>
      <c r="D10" s="140"/>
      <c r="E10" s="141"/>
    </row>
    <row r="11" spans="1:5" ht="12.75">
      <c r="A11" s="46">
        <v>1986</v>
      </c>
      <c r="B11" s="139">
        <v>4.7</v>
      </c>
      <c r="C11" s="105"/>
      <c r="D11" s="140"/>
      <c r="E11" s="141"/>
    </row>
    <row r="12" spans="1:5" ht="12.75">
      <c r="A12" s="46">
        <v>1987</v>
      </c>
      <c r="B12" s="139">
        <v>10.3</v>
      </c>
      <c r="C12" s="105"/>
      <c r="D12" s="140"/>
      <c r="E12" s="141"/>
    </row>
    <row r="13" spans="1:5" ht="12.75">
      <c r="A13" s="46">
        <v>1988</v>
      </c>
      <c r="B13" s="139">
        <v>16.1</v>
      </c>
      <c r="C13" s="105"/>
      <c r="D13" s="139">
        <v>0.2</v>
      </c>
      <c r="E13" s="142">
        <f>B13/D13*100</f>
        <v>8050</v>
      </c>
    </row>
    <row r="14" spans="1:5" ht="12.75">
      <c r="A14" s="46">
        <v>1989</v>
      </c>
      <c r="B14" s="139">
        <v>17.8</v>
      </c>
      <c r="C14" s="105"/>
      <c r="D14" s="139">
        <v>0.5</v>
      </c>
      <c r="E14" s="142">
        <f>B14/D14*100</f>
        <v>3560</v>
      </c>
    </row>
    <row r="15" spans="1:5" ht="12.75">
      <c r="A15" s="46">
        <v>1990</v>
      </c>
      <c r="B15" s="139">
        <v>38.1</v>
      </c>
      <c r="C15" s="105"/>
      <c r="D15" s="139">
        <v>7.5</v>
      </c>
      <c r="E15" s="142">
        <f>B15/D15*100</f>
        <v>508</v>
      </c>
    </row>
    <row r="16" spans="1:5" ht="12.75">
      <c r="A16" s="46">
        <v>1991</v>
      </c>
      <c r="B16" s="139">
        <v>37.1</v>
      </c>
      <c r="C16" s="105"/>
      <c r="D16" s="139">
        <v>32</v>
      </c>
      <c r="E16" s="142">
        <f>B16/D16*100</f>
        <v>115.9375</v>
      </c>
    </row>
    <row r="17" spans="1:5" ht="12.75">
      <c r="A17" s="46">
        <v>1992</v>
      </c>
      <c r="B17" s="139">
        <v>46.6</v>
      </c>
      <c r="C17" s="105"/>
      <c r="D17" s="139">
        <v>71.6</v>
      </c>
      <c r="E17" s="142">
        <f>B17/D17*100</f>
        <v>65.08379888268158</v>
      </c>
    </row>
    <row r="18" spans="1:5" ht="12.75">
      <c r="A18" s="46">
        <v>1993</v>
      </c>
      <c r="B18" s="139">
        <v>128.1</v>
      </c>
      <c r="C18" s="105"/>
      <c r="D18" s="139">
        <v>312</v>
      </c>
      <c r="E18" s="142">
        <f>B18/D18*100</f>
        <v>41.05769230769231</v>
      </c>
    </row>
    <row r="19" spans="1:5" ht="12.75">
      <c r="A19" s="143">
        <v>1994</v>
      </c>
      <c r="B19" s="99">
        <v>324.8</v>
      </c>
      <c r="C19" s="144"/>
      <c r="D19" s="99">
        <v>570.7</v>
      </c>
      <c r="E19" s="142">
        <f>B19/D19*100</f>
        <v>56.91256351848607</v>
      </c>
    </row>
    <row r="20" spans="1:5" ht="12.75">
      <c r="A20" s="143">
        <v>1995</v>
      </c>
      <c r="B20" s="99">
        <v>2312.3</v>
      </c>
      <c r="C20" s="144"/>
      <c r="D20" s="99">
        <v>1243.2</v>
      </c>
      <c r="E20" s="142">
        <f>B20/D20*100</f>
        <v>185.99581724581725</v>
      </c>
    </row>
    <row r="21" spans="1:5" ht="12.75">
      <c r="A21" s="143">
        <v>1996</v>
      </c>
      <c r="B21" s="99">
        <v>5602.9</v>
      </c>
      <c r="C21" s="144"/>
      <c r="D21" s="99">
        <v>2626.7</v>
      </c>
      <c r="E21" s="142">
        <f>B21/D21*100</f>
        <v>213.30566870978794</v>
      </c>
    </row>
    <row r="22" spans="1:5" ht="12.75">
      <c r="A22" s="143">
        <v>1997</v>
      </c>
      <c r="B22" s="99">
        <v>13506.7</v>
      </c>
      <c r="C22" s="144"/>
      <c r="D22" s="99">
        <v>7865</v>
      </c>
      <c r="E22" s="142">
        <f>B22/D22*100</f>
        <v>171.73172282263192</v>
      </c>
    </row>
    <row r="23" spans="1:5" ht="12.75">
      <c r="A23" s="143">
        <v>1998</v>
      </c>
      <c r="B23" s="99">
        <v>23774.7</v>
      </c>
      <c r="C23" s="144"/>
      <c r="D23" s="99">
        <v>14212.7</v>
      </c>
      <c r="E23" s="142">
        <f>B23/D23*100</f>
        <v>167.27785712778007</v>
      </c>
    </row>
    <row r="24" spans="1:5" ht="12.75">
      <c r="A24" s="143">
        <v>1999</v>
      </c>
      <c r="B24" s="99">
        <v>39235.4</v>
      </c>
      <c r="C24" s="144"/>
      <c r="D24" s="99">
        <v>26561.2</v>
      </c>
      <c r="E24" s="142">
        <f>B24/D24*100</f>
        <v>147.71697061879735</v>
      </c>
    </row>
    <row r="25" spans="1:5" ht="12.75">
      <c r="A25" s="143">
        <v>2000</v>
      </c>
      <c r="B25" s="99">
        <v>62179.8</v>
      </c>
      <c r="C25" s="144"/>
      <c r="D25" s="99">
        <v>50545.3</v>
      </c>
      <c r="E25" s="142">
        <f>B25/D25*100</f>
        <v>123.01796606212645</v>
      </c>
    </row>
    <row r="26" spans="1:5" ht="12.75">
      <c r="A26" s="143">
        <v>2001</v>
      </c>
      <c r="B26" s="99">
        <v>101989.8</v>
      </c>
      <c r="C26" s="144"/>
      <c r="D26" s="99">
        <v>93614.9</v>
      </c>
      <c r="E26" s="142">
        <f>B26/D26*100</f>
        <v>108.946118620006</v>
      </c>
    </row>
    <row r="27" spans="1:5" ht="12.75">
      <c r="A27" s="143">
        <v>2002</v>
      </c>
      <c r="B27" s="99">
        <v>150482.3</v>
      </c>
      <c r="C27" s="144"/>
      <c r="D27" s="99">
        <v>174163.8</v>
      </c>
      <c r="E27" s="142">
        <f>B27/D27*100</f>
        <v>86.40274270543019</v>
      </c>
    </row>
    <row r="28" spans="1:5" ht="12.75">
      <c r="A28" s="143">
        <v>2003</v>
      </c>
      <c r="B28" s="99">
        <v>238781</v>
      </c>
      <c r="C28" s="144"/>
      <c r="D28" s="99">
        <v>409471</v>
      </c>
      <c r="E28" s="142">
        <f>B28/D28*100</f>
        <v>58.31450823135216</v>
      </c>
    </row>
    <row r="29" spans="1:5" ht="12.75">
      <c r="A29" s="143">
        <v>2004</v>
      </c>
      <c r="B29" s="99">
        <v>292695</v>
      </c>
      <c r="C29" s="144"/>
      <c r="D29" s="99">
        <v>515904</v>
      </c>
      <c r="E29" s="142">
        <f>B29/D29*100</f>
        <v>56.73439244510606</v>
      </c>
    </row>
    <row r="30" spans="1:5" ht="12.75">
      <c r="A30" s="143">
        <v>2005</v>
      </c>
      <c r="B30" s="99">
        <v>254036</v>
      </c>
      <c r="C30" s="144"/>
      <c r="D30" s="99">
        <v>703522</v>
      </c>
      <c r="E30" s="142">
        <f>B30/D30*100</f>
        <v>36.10917640102229</v>
      </c>
    </row>
    <row r="31" spans="1:5" ht="13.5" thickBot="1">
      <c r="A31" s="145"/>
      <c r="B31" s="146"/>
      <c r="C31" s="146"/>
      <c r="D31" s="146"/>
      <c r="E31" s="147"/>
    </row>
    <row r="32" spans="1:5" ht="12.75">
      <c r="A32" s="148"/>
      <c r="B32" s="149"/>
      <c r="C32" s="149"/>
      <c r="D32" s="149"/>
      <c r="E32" s="142"/>
    </row>
    <row r="33" spans="1:5" ht="12.75">
      <c r="A33" s="148"/>
      <c r="B33" s="149"/>
      <c r="C33" s="149"/>
      <c r="D33" s="149"/>
      <c r="E33" s="142"/>
    </row>
    <row r="34" spans="1:5" ht="12.75">
      <c r="A34" s="148"/>
      <c r="B34" s="149"/>
      <c r="C34" s="149"/>
      <c r="D34" s="149"/>
      <c r="E34" s="142"/>
    </row>
    <row r="35" spans="1:5" ht="12.75">
      <c r="A35" s="148"/>
      <c r="B35" s="149"/>
      <c r="C35" s="149"/>
      <c r="D35" s="149"/>
      <c r="E35" s="142"/>
    </row>
    <row r="36" spans="1:5" ht="12.75">
      <c r="A36" s="148"/>
      <c r="B36" s="149"/>
      <c r="C36" s="149"/>
      <c r="D36" s="149"/>
      <c r="E36" s="142"/>
    </row>
    <row r="37" spans="1:5" ht="12.75">
      <c r="A37" s="148"/>
      <c r="B37" s="149"/>
      <c r="C37" s="149"/>
      <c r="D37" s="149"/>
      <c r="E37" s="142"/>
    </row>
    <row r="38" spans="1:5" ht="12.75">
      <c r="A38" s="148"/>
      <c r="B38" s="150"/>
      <c r="C38" s="150"/>
      <c r="D38" s="150"/>
      <c r="E38" s="151"/>
    </row>
    <row r="39" spans="1:5" ht="12.75">
      <c r="A39" s="148"/>
      <c r="B39" s="150"/>
      <c r="C39" s="150"/>
      <c r="D39" s="150"/>
      <c r="E39" s="151"/>
    </row>
    <row r="40" spans="1:5" ht="12.75">
      <c r="A40" s="148"/>
      <c r="B40" s="150"/>
      <c r="C40" s="150"/>
      <c r="D40" s="150"/>
      <c r="E40" s="151"/>
    </row>
    <row r="41" spans="1:5" ht="12.75">
      <c r="A41" s="148"/>
      <c r="B41" s="150"/>
      <c r="C41" s="150"/>
      <c r="D41" s="150"/>
      <c r="E41" s="151"/>
    </row>
    <row r="42" spans="1:5" ht="12.75">
      <c r="A42" s="148"/>
      <c r="B42" s="150"/>
      <c r="C42" s="150"/>
      <c r="D42" s="150"/>
      <c r="E42" s="151"/>
    </row>
    <row r="43" spans="1:5" ht="12.75">
      <c r="A43" s="53"/>
      <c r="B43" s="53"/>
      <c r="C43" s="53"/>
      <c r="D43" s="53"/>
      <c r="E43" s="53"/>
    </row>
    <row r="44" spans="1:5" ht="12.75">
      <c r="A44" s="53"/>
      <c r="B44" s="53"/>
      <c r="C44" s="53"/>
      <c r="D44" s="53"/>
      <c r="E44" s="53"/>
    </row>
    <row r="45" spans="1:5" ht="12.75">
      <c r="A45" s="53"/>
      <c r="B45" s="53"/>
      <c r="C45" s="53"/>
      <c r="D45" s="53"/>
      <c r="E45" s="53"/>
    </row>
    <row r="46" spans="1:5" ht="12.75">
      <c r="A46" s="53"/>
      <c r="B46" s="53"/>
      <c r="C46" s="53"/>
      <c r="D46" s="53"/>
      <c r="E46" s="53"/>
    </row>
    <row r="47" spans="1:5" ht="12.75">
      <c r="A47" s="53"/>
      <c r="B47" s="53"/>
      <c r="C47" s="53"/>
      <c r="D47" s="53"/>
      <c r="E47" s="53"/>
    </row>
    <row r="48" spans="1:5" ht="12.75">
      <c r="A48" s="53"/>
      <c r="B48" s="53"/>
      <c r="C48" s="53"/>
      <c r="D48" s="53"/>
      <c r="E48" s="53"/>
    </row>
    <row r="49" spans="1:5" ht="12.75">
      <c r="A49" s="53"/>
      <c r="B49" s="53"/>
      <c r="C49" s="53"/>
      <c r="D49" s="53"/>
      <c r="E49" s="53"/>
    </row>
    <row r="50" spans="1:5" ht="12.75">
      <c r="A50" s="53"/>
      <c r="B50" s="53"/>
      <c r="C50" s="53"/>
      <c r="D50" s="53"/>
      <c r="E50" s="53"/>
    </row>
    <row r="51" spans="1:5" ht="12.75">
      <c r="A51" s="53"/>
      <c r="B51" s="53"/>
      <c r="C51" s="53"/>
      <c r="D51" s="53"/>
      <c r="E51" s="53"/>
    </row>
    <row r="52" spans="1:5" ht="12.75">
      <c r="A52" s="53"/>
      <c r="B52" s="53"/>
      <c r="C52" s="53"/>
      <c r="D52" s="53"/>
      <c r="E52" s="53"/>
    </row>
    <row r="53" spans="1:5" ht="12.75">
      <c r="A53" s="53"/>
      <c r="B53" s="53"/>
      <c r="C53" s="53"/>
      <c r="D53" s="53"/>
      <c r="E53" s="53"/>
    </row>
    <row r="54" spans="1:5" ht="12.75">
      <c r="A54" s="53"/>
      <c r="B54" s="53"/>
      <c r="C54" s="53"/>
      <c r="D54" s="53"/>
      <c r="E54" s="53"/>
    </row>
    <row r="55" spans="1:5" ht="12.75">
      <c r="A55" s="53"/>
      <c r="B55" s="53"/>
      <c r="C55" s="53"/>
      <c r="D55" s="53"/>
      <c r="E55" s="5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I15" sqref="I15"/>
    </sheetView>
  </sheetViews>
  <sheetFormatPr defaultColWidth="9.00390625" defaultRowHeight="12.75"/>
  <cols>
    <col min="2" max="2" width="22.75390625" style="0" customWidth="1"/>
    <col min="4" max="4" width="20.125" style="0" bestFit="1" customWidth="1"/>
    <col min="5" max="5" width="16.25390625" style="0" customWidth="1"/>
  </cols>
  <sheetData>
    <row r="1" spans="1:5" ht="15.75">
      <c r="A1" s="18" t="s">
        <v>128</v>
      </c>
      <c r="B1" s="73" t="s">
        <v>129</v>
      </c>
      <c r="C1" s="73"/>
      <c r="D1" s="73"/>
      <c r="E1" s="74"/>
    </row>
    <row r="2" spans="1:5" ht="12.75">
      <c r="A2" s="77"/>
      <c r="B2" s="13" t="s">
        <v>130</v>
      </c>
      <c r="C2" s="13"/>
      <c r="D2" s="13"/>
      <c r="E2" s="13"/>
    </row>
    <row r="3" spans="1:5" ht="13.5" thickBot="1">
      <c r="A3" s="23"/>
      <c r="B3" s="24"/>
      <c r="C3" s="134"/>
      <c r="D3" s="134"/>
      <c r="E3" s="135"/>
    </row>
    <row r="4" spans="1:5" ht="12.75">
      <c r="A4" s="85"/>
      <c r="B4" s="86" t="s">
        <v>125</v>
      </c>
      <c r="C4" s="88"/>
      <c r="D4" s="86" t="s">
        <v>131</v>
      </c>
      <c r="E4" s="88" t="s">
        <v>127</v>
      </c>
    </row>
    <row r="5" spans="1:5" ht="12.75">
      <c r="A5" s="85"/>
      <c r="B5" s="91" t="s">
        <v>116</v>
      </c>
      <c r="C5" s="91"/>
      <c r="D5" s="91" t="s">
        <v>132</v>
      </c>
      <c r="E5" s="91" t="s">
        <v>118</v>
      </c>
    </row>
    <row r="6" spans="1:5" ht="12.75">
      <c r="A6" s="88" t="s">
        <v>66</v>
      </c>
      <c r="B6" s="92" t="s">
        <v>119</v>
      </c>
      <c r="C6" s="92"/>
      <c r="D6" s="92" t="s">
        <v>119</v>
      </c>
      <c r="E6" s="152" t="s">
        <v>120</v>
      </c>
    </row>
    <row r="7" spans="1:5" ht="13.5" thickBot="1">
      <c r="A7" s="95" t="s">
        <v>73</v>
      </c>
      <c r="B7" s="95" t="s">
        <v>121</v>
      </c>
      <c r="C7" s="95"/>
      <c r="D7" s="95" t="s">
        <v>121</v>
      </c>
      <c r="E7" s="153"/>
    </row>
    <row r="8" spans="1:5" ht="12.75">
      <c r="A8" s="97"/>
      <c r="B8" s="98"/>
      <c r="C8" s="98"/>
      <c r="D8" s="98"/>
      <c r="E8" s="98"/>
    </row>
    <row r="9" spans="1:5" ht="12.75">
      <c r="A9" s="106">
        <v>1986</v>
      </c>
      <c r="B9" s="154">
        <v>5.7</v>
      </c>
      <c r="C9" s="144"/>
      <c r="D9" s="99">
        <v>0.5</v>
      </c>
      <c r="E9" s="142">
        <f>B9/D9*100</f>
        <v>1140</v>
      </c>
    </row>
    <row r="10" spans="1:5" ht="12.75">
      <c r="A10" s="106">
        <v>1987</v>
      </c>
      <c r="B10" s="154">
        <v>17</v>
      </c>
      <c r="C10" s="144"/>
      <c r="D10" s="99">
        <v>6</v>
      </c>
      <c r="E10" s="142">
        <f>B10/D10*100</f>
        <v>283.33333333333337</v>
      </c>
    </row>
    <row r="11" spans="1:5" ht="12.75">
      <c r="A11" s="106">
        <v>1988</v>
      </c>
      <c r="B11" s="154">
        <v>81.3</v>
      </c>
      <c r="C11" s="144"/>
      <c r="D11" s="99">
        <v>31.6</v>
      </c>
      <c r="E11" s="142">
        <f>B11/D11*100</f>
        <v>257.27848101265823</v>
      </c>
    </row>
    <row r="12" spans="1:5" ht="12.75">
      <c r="A12" s="106">
        <v>1989</v>
      </c>
      <c r="B12" s="154">
        <v>180.6</v>
      </c>
      <c r="C12" s="144"/>
      <c r="D12" s="99">
        <v>159.6</v>
      </c>
      <c r="E12" s="142">
        <f>B12/D12*100</f>
        <v>113.1578947368421</v>
      </c>
    </row>
    <row r="13" spans="1:5" ht="12.75">
      <c r="A13" s="106">
        <v>1990</v>
      </c>
      <c r="B13" s="154">
        <v>307.3</v>
      </c>
      <c r="C13" s="144"/>
      <c r="D13" s="99">
        <v>277.5</v>
      </c>
      <c r="E13" s="142">
        <f>B13/D13*100</f>
        <v>110.73873873873875</v>
      </c>
    </row>
    <row r="14" spans="1:5" ht="12.75">
      <c r="A14" s="106">
        <v>1991</v>
      </c>
      <c r="B14" s="154">
        <v>480.2</v>
      </c>
      <c r="C14" s="144"/>
      <c r="D14" s="99">
        <v>421.6</v>
      </c>
      <c r="E14" s="142">
        <f>B14/D14*100</f>
        <v>113.89943074003794</v>
      </c>
    </row>
    <row r="15" spans="1:5" ht="12.75">
      <c r="A15" s="106">
        <v>1992</v>
      </c>
      <c r="B15" s="154">
        <v>1463.6</v>
      </c>
      <c r="C15" s="144"/>
      <c r="D15" s="99">
        <v>524.2</v>
      </c>
      <c r="E15" s="142">
        <f>B15/D15*100</f>
        <v>279.20640976726435</v>
      </c>
    </row>
    <row r="16" spans="1:5" ht="12.75">
      <c r="A16" s="106">
        <v>1993</v>
      </c>
      <c r="B16" s="154">
        <v>1782.1</v>
      </c>
      <c r="C16" s="144"/>
      <c r="D16" s="99">
        <v>1060.8</v>
      </c>
      <c r="E16" s="142">
        <f>B16/D16*100</f>
        <v>167.99585218702867</v>
      </c>
    </row>
    <row r="17" spans="1:5" ht="12.75">
      <c r="A17" s="106">
        <v>1994</v>
      </c>
      <c r="B17" s="154">
        <v>3778.1</v>
      </c>
      <c r="C17" s="149"/>
      <c r="D17" s="99">
        <v>2987.2</v>
      </c>
      <c r="E17" s="142">
        <f>B17/D17*100</f>
        <v>126.47629887520087</v>
      </c>
    </row>
    <row r="18" spans="1:5" ht="12.75">
      <c r="A18" s="106">
        <v>1995</v>
      </c>
      <c r="B18" s="154">
        <v>7396</v>
      </c>
      <c r="C18" s="149"/>
      <c r="D18" s="99">
        <v>8044.7</v>
      </c>
      <c r="E18" s="142">
        <f>B18/D18*100</f>
        <v>91.93630589083496</v>
      </c>
    </row>
    <row r="19" spans="1:5" ht="12.75">
      <c r="A19" s="106">
        <v>1996</v>
      </c>
      <c r="B19" s="154">
        <v>15162.9</v>
      </c>
      <c r="C19" s="149"/>
      <c r="D19" s="99">
        <v>18411.9</v>
      </c>
      <c r="E19" s="142">
        <f>B19/D19*100</f>
        <v>82.3538037899402</v>
      </c>
    </row>
    <row r="20" spans="1:5" ht="12.75">
      <c r="A20" s="106">
        <v>1997</v>
      </c>
      <c r="B20" s="154">
        <v>43269.6</v>
      </c>
      <c r="C20" s="149"/>
      <c r="D20" s="99">
        <v>54499.5</v>
      </c>
      <c r="E20" s="142">
        <f>B20/D20*100</f>
        <v>79.39448985770511</v>
      </c>
    </row>
    <row r="21" spans="1:5" ht="12.75">
      <c r="A21" s="106">
        <v>1998</v>
      </c>
      <c r="B21" s="154">
        <v>75973.1</v>
      </c>
      <c r="C21" s="149"/>
      <c r="D21" s="99">
        <v>201254.1</v>
      </c>
      <c r="E21" s="142">
        <f>B21/D21*100</f>
        <v>37.74983963059635</v>
      </c>
    </row>
    <row r="22" spans="1:5" ht="12.75">
      <c r="A22" s="106">
        <v>1999</v>
      </c>
      <c r="B22" s="154">
        <v>142706.5</v>
      </c>
      <c r="C22" s="149"/>
      <c r="D22" s="99">
        <v>413417.2</v>
      </c>
      <c r="E22" s="142">
        <f>B22/D22*100</f>
        <v>34.518762160838975</v>
      </c>
    </row>
    <row r="23" spans="1:5" ht="12.75">
      <c r="A23" s="106">
        <v>2000</v>
      </c>
      <c r="B23" s="154">
        <v>285075</v>
      </c>
      <c r="C23" s="149"/>
      <c r="D23" s="99">
        <v>730295.6</v>
      </c>
      <c r="E23" s="142">
        <f>B23/D23*100</f>
        <v>39.035563133613294</v>
      </c>
    </row>
    <row r="24" spans="1:5" ht="12.75">
      <c r="A24" s="106">
        <v>2001</v>
      </c>
      <c r="B24" s="154">
        <v>518815.7</v>
      </c>
      <c r="C24" s="149"/>
      <c r="D24" s="99">
        <v>1228848.9</v>
      </c>
      <c r="E24" s="142">
        <f>B24/D24*100</f>
        <v>42.21964962494575</v>
      </c>
    </row>
    <row r="25" spans="1:5" ht="12.75">
      <c r="A25" s="106">
        <v>2002</v>
      </c>
      <c r="B25" s="154">
        <v>964303</v>
      </c>
      <c r="C25" s="149"/>
      <c r="D25" s="99">
        <v>2195308.2</v>
      </c>
      <c r="E25" s="142">
        <f>B25/D25*100</f>
        <v>43.92563194543709</v>
      </c>
    </row>
    <row r="26" spans="1:5" ht="12.75">
      <c r="A26" s="106">
        <v>2003</v>
      </c>
      <c r="B26" s="154">
        <v>1410561.1</v>
      </c>
      <c r="C26" s="149"/>
      <c r="D26" s="99">
        <v>3183146.3</v>
      </c>
      <c r="E26" s="142">
        <f>B26/D26*100</f>
        <v>44.31342348292318</v>
      </c>
    </row>
    <row r="27" spans="1:5" ht="12.75">
      <c r="A27" s="106">
        <v>2004</v>
      </c>
      <c r="B27" s="154">
        <v>1965189</v>
      </c>
      <c r="C27" s="149"/>
      <c r="D27" s="99">
        <v>3719356</v>
      </c>
      <c r="E27" s="142">
        <f>B27/D27*100</f>
        <v>52.836808307674765</v>
      </c>
    </row>
    <row r="28" spans="1:5" ht="12.75">
      <c r="A28" s="106">
        <v>2005</v>
      </c>
      <c r="B28" s="154">
        <v>1707701</v>
      </c>
      <c r="C28" s="149"/>
      <c r="D28" s="99">
        <v>3625615</v>
      </c>
      <c r="E28" s="142">
        <f>B28/D28*100</f>
        <v>47.10100217480345</v>
      </c>
    </row>
    <row r="29" spans="1:5" ht="13.5" thickBot="1">
      <c r="A29" s="127"/>
      <c r="B29" s="128"/>
      <c r="C29" s="128"/>
      <c r="D29" s="128"/>
      <c r="E29" s="155"/>
    </row>
    <row r="30" ht="12.75">
      <c r="E30" s="133"/>
    </row>
    <row r="31" spans="2:5" ht="12.75">
      <c r="B31" s="130"/>
      <c r="C31" s="130"/>
      <c r="D31" s="130"/>
      <c r="E31" s="133"/>
    </row>
    <row r="32" spans="2:5" ht="12.75">
      <c r="B32" s="130"/>
      <c r="C32" s="130"/>
      <c r="D32" s="130"/>
      <c r="E32" s="133"/>
    </row>
    <row r="33" spans="2:5" ht="12.75">
      <c r="B33" s="130"/>
      <c r="C33" s="130"/>
      <c r="D33" s="130"/>
      <c r="E33" s="133"/>
    </row>
    <row r="34" ht="12.75">
      <c r="E34" s="133"/>
    </row>
    <row r="35" ht="12.75">
      <c r="E35" s="133"/>
    </row>
    <row r="36" ht="12.75">
      <c r="E36" s="133"/>
    </row>
    <row r="37" ht="12.75">
      <c r="E37" s="133"/>
    </row>
    <row r="38" ht="12.75">
      <c r="E38" s="133"/>
    </row>
    <row r="39" ht="12.75">
      <c r="E39" s="13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3" sqref="A3"/>
    </sheetView>
  </sheetViews>
  <sheetFormatPr defaultColWidth="9.00390625" defaultRowHeight="12.75"/>
  <cols>
    <col min="2" max="2" width="11.75390625" style="0" customWidth="1"/>
    <col min="4" max="4" width="10.00390625" style="0" customWidth="1"/>
    <col min="5" max="5" width="16.375" style="0" bestFit="1" customWidth="1"/>
    <col min="12" max="12" width="16.375" style="0" bestFit="1" customWidth="1"/>
  </cols>
  <sheetData>
    <row r="1" spans="1:12" ht="15.75">
      <c r="A1" s="156" t="s">
        <v>133</v>
      </c>
      <c r="B1" s="156"/>
      <c r="C1" s="156"/>
      <c r="D1" s="156"/>
      <c r="E1" s="156"/>
      <c r="F1" s="156"/>
      <c r="G1" s="84"/>
      <c r="H1" s="157"/>
      <c r="I1" s="79"/>
      <c r="J1" s="79"/>
      <c r="K1" s="79"/>
      <c r="L1" s="79"/>
    </row>
    <row r="2" spans="1:12" ht="15">
      <c r="A2" s="158" t="s">
        <v>134</v>
      </c>
      <c r="B2" s="158"/>
      <c r="C2" s="158"/>
      <c r="D2" s="158"/>
      <c r="E2" s="158"/>
      <c r="F2" s="158"/>
      <c r="G2" s="79"/>
      <c r="H2" s="159"/>
      <c r="I2" s="79"/>
      <c r="J2" s="79"/>
      <c r="K2" s="79"/>
      <c r="L2" s="79"/>
    </row>
    <row r="3" spans="1:13" ht="13.5" thickBot="1">
      <c r="A3" s="23"/>
      <c r="B3" s="24"/>
      <c r="C3" s="134"/>
      <c r="D3" s="134"/>
      <c r="E3" s="134"/>
      <c r="F3" s="134"/>
      <c r="G3" s="134"/>
      <c r="H3" s="134"/>
      <c r="I3" s="135"/>
      <c r="J3" s="134"/>
      <c r="K3" s="134"/>
      <c r="L3" s="134"/>
      <c r="M3" s="19"/>
    </row>
    <row r="4" spans="1:12" ht="12.75">
      <c r="A4" s="160"/>
      <c r="B4" s="190" t="s">
        <v>135</v>
      </c>
      <c r="C4" s="190"/>
      <c r="D4" s="190"/>
      <c r="E4" s="190"/>
      <c r="F4" s="190"/>
      <c r="G4" s="190"/>
      <c r="H4" s="190"/>
      <c r="I4" s="190"/>
      <c r="J4" s="190"/>
      <c r="K4" s="162"/>
      <c r="L4" s="92" t="s">
        <v>136</v>
      </c>
    </row>
    <row r="5" spans="1:12" ht="13.5" thickBot="1">
      <c r="A5" s="163" t="s">
        <v>66</v>
      </c>
      <c r="B5" s="191" t="s">
        <v>137</v>
      </c>
      <c r="C5" s="191"/>
      <c r="D5" s="191"/>
      <c r="E5" s="191"/>
      <c r="F5" s="162"/>
      <c r="G5" s="164"/>
      <c r="H5" s="192"/>
      <c r="I5" s="192"/>
      <c r="J5" s="192"/>
      <c r="K5" s="165" t="s">
        <v>69</v>
      </c>
      <c r="L5" s="165" t="s">
        <v>138</v>
      </c>
    </row>
    <row r="6" spans="1:12" ht="12.75">
      <c r="A6" s="166"/>
      <c r="B6" s="161" t="s">
        <v>139</v>
      </c>
      <c r="C6" s="161" t="s">
        <v>140</v>
      </c>
      <c r="D6" s="161" t="s">
        <v>141</v>
      </c>
      <c r="E6" s="161" t="s">
        <v>142</v>
      </c>
      <c r="F6" s="167"/>
      <c r="G6" s="161" t="s">
        <v>143</v>
      </c>
      <c r="H6" s="167" t="s">
        <v>144</v>
      </c>
      <c r="I6" s="167" t="s">
        <v>145</v>
      </c>
      <c r="J6" s="161" t="s">
        <v>146</v>
      </c>
      <c r="K6" s="161"/>
      <c r="L6" s="168" t="s">
        <v>147</v>
      </c>
    </row>
    <row r="7" spans="1:12" ht="12.75">
      <c r="A7" s="169" t="s">
        <v>73</v>
      </c>
      <c r="B7" s="170" t="s">
        <v>148</v>
      </c>
      <c r="C7" s="170" t="s">
        <v>149</v>
      </c>
      <c r="D7" s="170" t="s">
        <v>150</v>
      </c>
      <c r="E7" s="170" t="s">
        <v>151</v>
      </c>
      <c r="F7" s="171"/>
      <c r="G7" s="170" t="s">
        <v>152</v>
      </c>
      <c r="H7" s="172" t="s">
        <v>153</v>
      </c>
      <c r="I7" s="172" t="s">
        <v>154</v>
      </c>
      <c r="J7" s="170" t="s">
        <v>85</v>
      </c>
      <c r="K7" s="173" t="s">
        <v>72</v>
      </c>
      <c r="L7" s="173" t="s">
        <v>155</v>
      </c>
    </row>
    <row r="8" spans="1:12" ht="13.5" thickBot="1">
      <c r="A8" s="174"/>
      <c r="B8" s="174"/>
      <c r="C8" s="174"/>
      <c r="D8" s="174"/>
      <c r="E8" s="174"/>
      <c r="F8" s="174"/>
      <c r="G8" s="175"/>
      <c r="H8" s="175"/>
      <c r="I8" s="175"/>
      <c r="J8" s="174"/>
      <c r="K8" s="174"/>
      <c r="L8" s="174"/>
    </row>
    <row r="9" spans="1:12" ht="12.75">
      <c r="A9" s="176"/>
      <c r="B9" s="177"/>
      <c r="C9" s="177"/>
      <c r="D9" s="177"/>
      <c r="E9" s="177"/>
      <c r="F9" s="177"/>
      <c r="G9" s="176"/>
      <c r="H9" s="176"/>
      <c r="I9" s="176"/>
      <c r="J9" s="177"/>
      <c r="K9" s="177"/>
      <c r="L9" s="177"/>
    </row>
    <row r="10" spans="1:12" ht="12.75">
      <c r="A10" s="178">
        <v>1986</v>
      </c>
      <c r="B10" s="179"/>
      <c r="C10" s="179"/>
      <c r="D10" s="179"/>
      <c r="E10" s="132">
        <v>0.3</v>
      </c>
      <c r="F10" s="132"/>
      <c r="G10" s="132">
        <f>K10-E10</f>
        <v>0.2</v>
      </c>
      <c r="H10" s="179"/>
      <c r="I10" s="179"/>
      <c r="J10" s="180"/>
      <c r="K10" s="181" t="s">
        <v>156</v>
      </c>
      <c r="L10" s="182" t="s">
        <v>157</v>
      </c>
    </row>
    <row r="11" spans="1:12" ht="12.75">
      <c r="A11" s="178">
        <v>1987</v>
      </c>
      <c r="B11" s="179"/>
      <c r="C11" s="179"/>
      <c r="D11" s="179"/>
      <c r="E11" s="183">
        <v>1.5</v>
      </c>
      <c r="F11" s="184"/>
      <c r="G11" s="184">
        <v>6</v>
      </c>
      <c r="H11" s="179"/>
      <c r="I11" s="179"/>
      <c r="J11" s="180"/>
      <c r="K11" s="185">
        <v>8</v>
      </c>
      <c r="L11" s="107">
        <f>(K11-K10)*100/K10</f>
        <v>1500</v>
      </c>
    </row>
    <row r="12" spans="1:12" ht="12.75">
      <c r="A12" s="178">
        <v>1988</v>
      </c>
      <c r="B12" s="179"/>
      <c r="C12" s="179"/>
      <c r="D12" s="179"/>
      <c r="E12" s="183">
        <v>7.8</v>
      </c>
      <c r="F12" s="184"/>
      <c r="G12" s="184">
        <f>K12-E12</f>
        <v>23.8</v>
      </c>
      <c r="H12" s="179"/>
      <c r="I12" s="179"/>
      <c r="J12" s="180"/>
      <c r="K12" s="185">
        <v>31.6</v>
      </c>
      <c r="L12" s="107">
        <f>(K12-K11)*100/K11</f>
        <v>295</v>
      </c>
    </row>
    <row r="13" spans="1:12" ht="12.75">
      <c r="A13" s="178">
        <v>1989</v>
      </c>
      <c r="B13" s="179"/>
      <c r="C13" s="179"/>
      <c r="D13" s="179"/>
      <c r="E13" s="183">
        <v>42.1</v>
      </c>
      <c r="F13" s="184"/>
      <c r="G13" s="184">
        <f>K13-E13</f>
        <v>117.5</v>
      </c>
      <c r="H13" s="179"/>
      <c r="I13" s="179"/>
      <c r="J13" s="180"/>
      <c r="K13" s="185">
        <v>159.6</v>
      </c>
      <c r="L13" s="107">
        <f>(K13-K12)*100/K12</f>
        <v>405.0632911392405</v>
      </c>
    </row>
    <row r="14" spans="1:12" ht="12.75">
      <c r="A14" s="178">
        <v>1990</v>
      </c>
      <c r="B14" s="179"/>
      <c r="C14" s="179"/>
      <c r="D14" s="179"/>
      <c r="E14" s="183">
        <v>72.6</v>
      </c>
      <c r="F14" s="184"/>
      <c r="G14" s="184">
        <f>K14-E14</f>
        <v>204.9</v>
      </c>
      <c r="H14" s="179"/>
      <c r="I14" s="179"/>
      <c r="J14" s="180"/>
      <c r="K14" s="185">
        <v>277.5</v>
      </c>
      <c r="L14" s="107">
        <f>(K14-K13)*100/K13</f>
        <v>73.87218045112782</v>
      </c>
    </row>
    <row r="15" spans="1:12" ht="12.75">
      <c r="A15" s="178">
        <v>1991</v>
      </c>
      <c r="B15" s="179"/>
      <c r="C15" s="179"/>
      <c r="D15" s="179"/>
      <c r="E15" s="183">
        <v>256.5</v>
      </c>
      <c r="F15" s="184"/>
      <c r="G15" s="184">
        <f>K15-E15</f>
        <v>165.10000000000002</v>
      </c>
      <c r="H15" s="179"/>
      <c r="I15" s="179"/>
      <c r="J15" s="180"/>
      <c r="K15" s="185">
        <v>421.6</v>
      </c>
      <c r="L15" s="107">
        <f>(K15-K14)*100/K14</f>
        <v>51.92792792792793</v>
      </c>
    </row>
    <row r="16" spans="1:12" ht="12.75">
      <c r="A16" s="178">
        <v>1992</v>
      </c>
      <c r="B16" s="179"/>
      <c r="C16" s="179"/>
      <c r="D16" s="179"/>
      <c r="E16" s="183">
        <v>315.8</v>
      </c>
      <c r="F16" s="184"/>
      <c r="G16" s="184">
        <f>K16-E16</f>
        <v>208.40000000000003</v>
      </c>
      <c r="H16" s="179"/>
      <c r="I16" s="179"/>
      <c r="J16" s="180"/>
      <c r="K16" s="185">
        <v>524.2</v>
      </c>
      <c r="L16" s="107">
        <f>(K16-K15)*100/K15</f>
        <v>24.335863377609112</v>
      </c>
    </row>
    <row r="17" spans="1:12" ht="12.75">
      <c r="A17" s="178">
        <v>1993</v>
      </c>
      <c r="B17" s="179"/>
      <c r="C17" s="179"/>
      <c r="D17" s="179"/>
      <c r="E17" s="183">
        <v>662.7</v>
      </c>
      <c r="F17" s="184"/>
      <c r="G17" s="184">
        <f>K17-E17</f>
        <v>398.0999999999999</v>
      </c>
      <c r="H17" s="179"/>
      <c r="I17" s="179"/>
      <c r="J17" s="180"/>
      <c r="K17" s="185">
        <v>1060.8</v>
      </c>
      <c r="L17" s="107">
        <f>(K17-K16)*100/K16</f>
        <v>102.36550934757724</v>
      </c>
    </row>
    <row r="18" spans="1:12" ht="12.75">
      <c r="A18" s="178">
        <v>1994</v>
      </c>
      <c r="B18" s="179"/>
      <c r="C18" s="179"/>
      <c r="D18" s="179"/>
      <c r="E18" s="183">
        <v>1363</v>
      </c>
      <c r="F18" s="184"/>
      <c r="G18" s="184">
        <f>K18-E18</f>
        <v>1624.1999999999998</v>
      </c>
      <c r="H18" s="179"/>
      <c r="I18" s="179"/>
      <c r="J18" s="180"/>
      <c r="K18" s="185">
        <v>2987.2</v>
      </c>
      <c r="L18" s="107">
        <f>(K18-K17)*100/K17</f>
        <v>181.59879336349925</v>
      </c>
    </row>
    <row r="19" spans="1:13" ht="12.75">
      <c r="A19" s="178">
        <v>1995</v>
      </c>
      <c r="B19" s="179"/>
      <c r="C19" s="179"/>
      <c r="D19" s="179"/>
      <c r="E19" s="183">
        <v>2568</v>
      </c>
      <c r="F19" s="185"/>
      <c r="G19" s="183">
        <v>3488.6</v>
      </c>
      <c r="H19" s="185">
        <v>87.36405570207117</v>
      </c>
      <c r="I19" s="185">
        <v>5.3004295481105865</v>
      </c>
      <c r="J19" s="185">
        <v>1895.435514749818</v>
      </c>
      <c r="K19" s="185">
        <f>SUM(B19:J19)</f>
        <v>8044.7</v>
      </c>
      <c r="L19" s="107">
        <f>(K19-K18)*100/K18</f>
        <v>169.305704338511</v>
      </c>
      <c r="M19" s="130"/>
    </row>
    <row r="20" spans="1:13" ht="12.75">
      <c r="A20" s="178">
        <v>1996</v>
      </c>
      <c r="B20" s="179"/>
      <c r="C20" s="179"/>
      <c r="D20" s="179"/>
      <c r="E20" s="183">
        <v>5714.9</v>
      </c>
      <c r="F20" s="185"/>
      <c r="G20" s="183">
        <v>9194.5</v>
      </c>
      <c r="H20" s="185">
        <v>153.91207942080595</v>
      </c>
      <c r="I20" s="185">
        <v>9.337937977092365</v>
      </c>
      <c r="J20" s="185">
        <v>3339.249982602101</v>
      </c>
      <c r="K20" s="185">
        <f>SUM(B20:J20)</f>
        <v>18411.9</v>
      </c>
      <c r="L20" s="107">
        <f>(K20-K19)*100/K19</f>
        <v>128.86993921463824</v>
      </c>
      <c r="M20" s="130"/>
    </row>
    <row r="21" spans="1:13" ht="12.75">
      <c r="A21" s="178">
        <v>1997</v>
      </c>
      <c r="B21" s="179"/>
      <c r="C21" s="179"/>
      <c r="D21" s="179"/>
      <c r="E21" s="183">
        <v>18491.4</v>
      </c>
      <c r="F21" s="185"/>
      <c r="G21" s="183">
        <v>24970.5</v>
      </c>
      <c r="H21" s="185">
        <v>485.0306831734726</v>
      </c>
      <c r="I21" s="185">
        <v>29.427101846096985</v>
      </c>
      <c r="J21" s="185">
        <v>10523.14221498043</v>
      </c>
      <c r="K21" s="185">
        <f>SUM(B21:J21)</f>
        <v>54499.5</v>
      </c>
      <c r="L21" s="107">
        <f>(K21-K20)/K20*100</f>
        <v>196.0014990305183</v>
      </c>
      <c r="M21" s="130"/>
    </row>
    <row r="22" spans="1:13" ht="12.75">
      <c r="A22" s="178">
        <v>1998</v>
      </c>
      <c r="B22" s="179"/>
      <c r="C22" s="179"/>
      <c r="D22" s="179"/>
      <c r="E22" s="183">
        <v>52919.8</v>
      </c>
      <c r="F22" s="185"/>
      <c r="G22" s="183">
        <v>121416.5</v>
      </c>
      <c r="H22" s="185">
        <v>1182.8621188960371</v>
      </c>
      <c r="I22" s="185">
        <v>71.76495271371216</v>
      </c>
      <c r="J22" s="185">
        <v>25663.172928390246</v>
      </c>
      <c r="K22" s="185">
        <f>SUM(B22:J22)</f>
        <v>201254.09999999998</v>
      </c>
      <c r="L22" s="107">
        <f>(K22-K21)/K21*100</f>
        <v>269.2769658437233</v>
      </c>
      <c r="M22" s="130"/>
    </row>
    <row r="23" spans="1:13" ht="12.75">
      <c r="A23" s="178">
        <v>1999</v>
      </c>
      <c r="B23" s="179"/>
      <c r="C23" s="179"/>
      <c r="D23" s="179"/>
      <c r="E23" s="183">
        <v>140327</v>
      </c>
      <c r="F23" s="185"/>
      <c r="G23" s="183">
        <v>231418.5</v>
      </c>
      <c r="H23" s="185">
        <v>1831.2</v>
      </c>
      <c r="I23" s="185">
        <v>111.1</v>
      </c>
      <c r="J23" s="185">
        <v>39729.4</v>
      </c>
      <c r="K23" s="185">
        <f>SUM(B23:J23)</f>
        <v>413417.2</v>
      </c>
      <c r="L23" s="107">
        <f>(K23-K22)/K22*100</f>
        <v>105.42051068773259</v>
      </c>
      <c r="M23" s="130"/>
    </row>
    <row r="24" spans="1:13" ht="12.75">
      <c r="A24" s="178">
        <v>2000</v>
      </c>
      <c r="B24" s="185">
        <v>149600</v>
      </c>
      <c r="C24" s="185">
        <v>24300</v>
      </c>
      <c r="D24" s="185">
        <v>41700</v>
      </c>
      <c r="E24" s="183">
        <f>D24+C24+B24</f>
        <v>215600</v>
      </c>
      <c r="F24" s="185"/>
      <c r="G24" s="183">
        <v>458336.2</v>
      </c>
      <c r="H24" s="185">
        <v>4401</v>
      </c>
      <c r="I24" s="185">
        <v>2946</v>
      </c>
      <c r="J24" s="185">
        <v>49007.7</v>
      </c>
      <c r="K24" s="185">
        <f>J24+I24+H24+G24+E24</f>
        <v>730290.9</v>
      </c>
      <c r="L24" s="107">
        <f>(K24-K23)/K23*100</f>
        <v>76.64743992267375</v>
      </c>
      <c r="M24" s="130"/>
    </row>
    <row r="25" spans="1:13" ht="12.75">
      <c r="A25" s="178">
        <v>2001</v>
      </c>
      <c r="B25" s="185">
        <v>250300</v>
      </c>
      <c r="C25" s="185">
        <v>48400</v>
      </c>
      <c r="D25" s="185">
        <v>31300</v>
      </c>
      <c r="E25" s="183">
        <f>D25+C25+B25</f>
        <v>330000</v>
      </c>
      <c r="F25" s="185"/>
      <c r="G25" s="183">
        <v>780445.7</v>
      </c>
      <c r="H25" s="185">
        <v>6671.2</v>
      </c>
      <c r="I25" s="185">
        <v>8976.6</v>
      </c>
      <c r="J25" s="185">
        <v>102712.1</v>
      </c>
      <c r="K25" s="185">
        <f>J25+I25+H25+G25+E25</f>
        <v>1228805.6</v>
      </c>
      <c r="L25" s="107">
        <f>(K25-K24)/K24*100</f>
        <v>68.26248279966244</v>
      </c>
      <c r="M25" s="130"/>
    </row>
    <row r="26" spans="1:13" ht="12.75">
      <c r="A26" s="178">
        <v>2002</v>
      </c>
      <c r="B26" s="185">
        <v>561700</v>
      </c>
      <c r="C26" s="185">
        <v>70000</v>
      </c>
      <c r="D26" s="185">
        <v>61200</v>
      </c>
      <c r="E26" s="183">
        <f>D26+C26+B26</f>
        <v>692900</v>
      </c>
      <c r="F26" s="185"/>
      <c r="G26" s="183">
        <v>1321531.8</v>
      </c>
      <c r="H26" s="185">
        <v>12520.4</v>
      </c>
      <c r="I26" s="185">
        <v>9271.9</v>
      </c>
      <c r="J26" s="185">
        <v>159070.9</v>
      </c>
      <c r="K26" s="185">
        <f>J26+I26+H26+G26+E26</f>
        <v>2195295</v>
      </c>
      <c r="L26" s="107">
        <f>(K26-K25)/K25*100</f>
        <v>78.6527502804349</v>
      </c>
      <c r="M26" s="130"/>
    </row>
    <row r="27" spans="1:13" ht="12.75">
      <c r="A27" s="178">
        <v>2003</v>
      </c>
      <c r="B27" s="185">
        <v>797600</v>
      </c>
      <c r="C27" s="185">
        <v>86600</v>
      </c>
      <c r="D27" s="185">
        <v>81500</v>
      </c>
      <c r="E27" s="183">
        <f>D27+C27+B27</f>
        <v>965700</v>
      </c>
      <c r="F27" s="185"/>
      <c r="G27" s="183">
        <v>1997219.8</v>
      </c>
      <c r="H27" s="185">
        <v>25974.8</v>
      </c>
      <c r="I27" s="185">
        <v>8531.9</v>
      </c>
      <c r="J27" s="185">
        <v>185693.8</v>
      </c>
      <c r="K27" s="185">
        <f>J27+I27+H27+G27+E27</f>
        <v>3183120.3</v>
      </c>
      <c r="L27" s="107">
        <f>(K27-K26)/K26*100</f>
        <v>44.997383039637036</v>
      </c>
      <c r="M27" s="130"/>
    </row>
    <row r="28" spans="1:13" ht="12.75">
      <c r="A28" s="178">
        <v>2004</v>
      </c>
      <c r="B28" s="185">
        <v>1028300</v>
      </c>
      <c r="C28" s="185">
        <v>113400</v>
      </c>
      <c r="D28" s="185">
        <v>126800</v>
      </c>
      <c r="E28" s="183">
        <f>D28+C28+B28</f>
        <v>1268500</v>
      </c>
      <c r="F28" s="185"/>
      <c r="G28" s="185">
        <v>2187971</v>
      </c>
      <c r="H28" s="185">
        <v>28811</v>
      </c>
      <c r="I28" s="185">
        <v>8545</v>
      </c>
      <c r="J28" s="185">
        <v>225473</v>
      </c>
      <c r="K28" s="185">
        <f>J28+I28+H28+G28+E28</f>
        <v>3719300</v>
      </c>
      <c r="L28" s="107">
        <f>(K28-K27)/K27*100</f>
        <v>16.844468617789914</v>
      </c>
      <c r="M28" s="130"/>
    </row>
    <row r="29" spans="1:13" ht="12.75">
      <c r="A29" s="178">
        <v>2005</v>
      </c>
      <c r="B29" s="185">
        <v>1125705</v>
      </c>
      <c r="C29" s="185">
        <v>141896</v>
      </c>
      <c r="D29" s="185">
        <v>96436</v>
      </c>
      <c r="E29" s="183">
        <f>D29+C29+B29</f>
        <v>1364037</v>
      </c>
      <c r="F29" s="118"/>
      <c r="G29" s="185">
        <v>1840940</v>
      </c>
      <c r="H29" s="185">
        <v>25923</v>
      </c>
      <c r="I29" s="185">
        <v>18867</v>
      </c>
      <c r="J29" s="185">
        <v>376048</v>
      </c>
      <c r="K29" s="185">
        <f>J29+I29+H29+G29+E29</f>
        <v>3625815</v>
      </c>
      <c r="L29" s="186">
        <f>(K29-K28)/K28*100</f>
        <v>-2.5135106068346196</v>
      </c>
      <c r="M29" s="130"/>
    </row>
    <row r="30" spans="1:12" ht="13.5" thickBo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8"/>
      <c r="L30" s="188"/>
    </row>
    <row r="31" spans="10:11" ht="12.75">
      <c r="J31" s="130"/>
      <c r="K31" s="130"/>
    </row>
    <row r="32" spans="1:11" ht="12.75">
      <c r="A32" s="189"/>
      <c r="J32" s="130"/>
      <c r="K32" s="130"/>
    </row>
    <row r="33" spans="1:11" ht="12.75">
      <c r="A33" s="189"/>
      <c r="J33" s="130"/>
      <c r="K33" s="130"/>
    </row>
    <row r="34" spans="1:11" ht="12.75">
      <c r="A34" s="189"/>
      <c r="J34" s="130"/>
      <c r="K34" s="130"/>
    </row>
    <row r="35" spans="10:11" ht="12.75">
      <c r="J35" s="130"/>
      <c r="K35" s="130"/>
    </row>
    <row r="36" spans="10:11" ht="12.75">
      <c r="J36" s="130"/>
      <c r="K36" s="130"/>
    </row>
    <row r="37" spans="10:11" ht="12.75">
      <c r="J37" s="130"/>
      <c r="K37" s="130"/>
    </row>
    <row r="38" spans="10:11" ht="12.75">
      <c r="J38" s="130"/>
      <c r="K38" s="130"/>
    </row>
    <row r="39" spans="10:11" ht="12.75">
      <c r="J39" s="130"/>
      <c r="K39" s="130"/>
    </row>
    <row r="40" spans="10:11" ht="12.75">
      <c r="J40" s="130"/>
      <c r="K40" s="130"/>
    </row>
  </sheetData>
  <mergeCells count="3">
    <mergeCell ref="B4:J4"/>
    <mergeCell ref="B5:E5"/>
    <mergeCell ref="H5:J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3" sqref="A3"/>
    </sheetView>
  </sheetViews>
  <sheetFormatPr defaultColWidth="9.00390625" defaultRowHeight="12.75"/>
  <cols>
    <col min="2" max="2" width="13.75390625" style="0" customWidth="1"/>
    <col min="4" max="4" width="11.00390625" style="0" customWidth="1"/>
    <col min="6" max="6" width="11.375" style="0" customWidth="1"/>
    <col min="9" max="9" width="12.125" style="0" customWidth="1"/>
  </cols>
  <sheetData>
    <row r="1" spans="1:9" ht="15.75">
      <c r="A1" s="18" t="s">
        <v>158</v>
      </c>
      <c r="B1" s="73" t="s">
        <v>159</v>
      </c>
      <c r="C1" s="73"/>
      <c r="D1" s="73"/>
      <c r="E1" s="74"/>
      <c r="F1" s="74"/>
      <c r="G1" s="193"/>
      <c r="H1" s="2"/>
      <c r="I1" s="2"/>
    </row>
    <row r="2" spans="1:9" ht="12.75">
      <c r="A2" s="77"/>
      <c r="B2" s="13" t="s">
        <v>160</v>
      </c>
      <c r="C2" s="13"/>
      <c r="D2" s="13"/>
      <c r="E2" s="13"/>
      <c r="F2" s="78"/>
      <c r="G2" s="194"/>
      <c r="H2" s="2"/>
      <c r="I2" s="2"/>
    </row>
    <row r="3" spans="1:9" ht="13.5" thickBot="1">
      <c r="A3" s="23"/>
      <c r="B3" s="24"/>
      <c r="C3" s="134"/>
      <c r="D3" s="134"/>
      <c r="E3" s="135"/>
      <c r="F3" s="19"/>
      <c r="G3" s="19"/>
      <c r="H3" s="19"/>
      <c r="I3" s="19"/>
    </row>
    <row r="4" spans="1:9" ht="12.75">
      <c r="A4" s="85"/>
      <c r="B4" s="86" t="s">
        <v>161</v>
      </c>
      <c r="C4" s="88"/>
      <c r="D4" s="86" t="s">
        <v>162</v>
      </c>
      <c r="E4" s="86"/>
      <c r="F4" s="195" t="s">
        <v>163</v>
      </c>
      <c r="G4" s="196"/>
      <c r="H4" s="198" t="s">
        <v>164</v>
      </c>
      <c r="I4" s="198"/>
    </row>
    <row r="5" spans="1:9" ht="12.75">
      <c r="A5" s="88" t="s">
        <v>66</v>
      </c>
      <c r="B5" s="92" t="s">
        <v>119</v>
      </c>
      <c r="C5" s="92"/>
      <c r="D5" s="92" t="s">
        <v>119</v>
      </c>
      <c r="E5" s="199"/>
      <c r="F5" s="92" t="s">
        <v>119</v>
      </c>
      <c r="G5" s="200"/>
      <c r="H5" s="201" t="s">
        <v>165</v>
      </c>
      <c r="I5" s="201" t="s">
        <v>166</v>
      </c>
    </row>
    <row r="6" spans="1:9" ht="13.5" thickBot="1">
      <c r="A6" s="95" t="s">
        <v>73</v>
      </c>
      <c r="B6" s="95" t="s">
        <v>121</v>
      </c>
      <c r="C6" s="96"/>
      <c r="D6" s="95" t="s">
        <v>121</v>
      </c>
      <c r="E6" s="153"/>
      <c r="F6" s="95" t="s">
        <v>121</v>
      </c>
      <c r="G6" s="202"/>
      <c r="H6" s="203" t="s">
        <v>167</v>
      </c>
      <c r="I6" s="203" t="s">
        <v>168</v>
      </c>
    </row>
    <row r="7" spans="1:9" ht="12.75">
      <c r="A7" s="97"/>
      <c r="B7" s="98"/>
      <c r="C7" s="98"/>
      <c r="D7" s="98"/>
      <c r="E7" s="98"/>
      <c r="F7" s="98"/>
      <c r="G7" s="98"/>
      <c r="H7" s="204"/>
      <c r="I7" s="204"/>
    </row>
    <row r="8" spans="1:9" ht="12.75">
      <c r="A8" s="46">
        <v>1972</v>
      </c>
      <c r="B8" s="144">
        <v>0.085691037</v>
      </c>
      <c r="C8" s="105"/>
      <c r="D8" s="205">
        <v>0.003061794</v>
      </c>
      <c r="E8" s="206"/>
      <c r="F8" s="207">
        <f>B8-D8</f>
        <v>0.08262924299999999</v>
      </c>
      <c r="G8" s="207"/>
      <c r="H8" s="208" t="s">
        <v>157</v>
      </c>
      <c r="I8" s="208" t="s">
        <v>157</v>
      </c>
    </row>
    <row r="9" spans="1:9" ht="12.75">
      <c r="A9" s="46">
        <v>1973</v>
      </c>
      <c r="B9" s="144">
        <v>0.720925795</v>
      </c>
      <c r="C9" s="105"/>
      <c r="D9" s="205">
        <v>0.011439927</v>
      </c>
      <c r="E9" s="206"/>
      <c r="F9" s="207">
        <f>B9-D9</f>
        <v>0.709485868</v>
      </c>
      <c r="G9" s="207"/>
      <c r="H9" s="209">
        <f>(B9-B8)/B8*100</f>
        <v>741.3082864197337</v>
      </c>
      <c r="I9" s="209">
        <f>(D9-D8)/D8*100</f>
        <v>273.63477098720557</v>
      </c>
    </row>
    <row r="10" spans="1:9" ht="12.75">
      <c r="A10" s="46">
        <v>1974</v>
      </c>
      <c r="B10" s="144">
        <v>0.789750391</v>
      </c>
      <c r="C10" s="105"/>
      <c r="D10" s="205">
        <v>0.023930661</v>
      </c>
      <c r="E10" s="206"/>
      <c r="F10" s="207">
        <f>B10-D10</f>
        <v>0.76581973</v>
      </c>
      <c r="G10" s="207"/>
      <c r="H10" s="209">
        <f>(B10-B9)/B9*100</f>
        <v>9.546696272672559</v>
      </c>
      <c r="I10" s="209">
        <f>(D10-D9)/D9*100</f>
        <v>109.18543448747529</v>
      </c>
    </row>
    <row r="11" spans="1:9" ht="12.75">
      <c r="A11" s="46">
        <v>1975</v>
      </c>
      <c r="B11" s="144">
        <v>0.852556675</v>
      </c>
      <c r="C11" s="105"/>
      <c r="D11" s="205">
        <v>0.03872537</v>
      </c>
      <c r="E11" s="206"/>
      <c r="F11" s="207">
        <f>B11-D11</f>
        <v>0.813831305</v>
      </c>
      <c r="G11" s="207"/>
      <c r="H11" s="209">
        <f>(B11-B10)/B10*100</f>
        <v>7.952675264962293</v>
      </c>
      <c r="I11" s="209">
        <f>(D11-D10)/D10*100</f>
        <v>61.82323588972325</v>
      </c>
    </row>
    <row r="12" spans="1:9" ht="12.75">
      <c r="A12" s="46">
        <v>1976</v>
      </c>
      <c r="B12" s="144">
        <v>1.011796315</v>
      </c>
      <c r="C12" s="105"/>
      <c r="D12" s="205">
        <v>0.069485929</v>
      </c>
      <c r="E12" s="206"/>
      <c r="F12" s="207">
        <f>B12-D12</f>
        <v>0.9423103859999999</v>
      </c>
      <c r="G12" s="207"/>
      <c r="H12" s="209">
        <f>(B12-B11)/B11*100</f>
        <v>18.677894932908714</v>
      </c>
      <c r="I12" s="209">
        <f>(D12-D11)/D11*100</f>
        <v>79.43257611224888</v>
      </c>
    </row>
    <row r="13" spans="1:9" ht="12.75">
      <c r="A13" s="46">
        <v>1977</v>
      </c>
      <c r="B13" s="144">
        <v>1.413212423</v>
      </c>
      <c r="C13" s="105"/>
      <c r="D13" s="205">
        <v>0.191233936</v>
      </c>
      <c r="E13" s="206"/>
      <c r="F13" s="207">
        <f>B13-D13</f>
        <v>1.2219784870000001</v>
      </c>
      <c r="G13" s="207"/>
      <c r="H13" s="209">
        <f>(B13-B12)/B12*100</f>
        <v>39.67360841791562</v>
      </c>
      <c r="I13" s="209">
        <f>(D13-D12)/D12*100</f>
        <v>175.2124620799126</v>
      </c>
    </row>
    <row r="14" spans="1:9" ht="12.75">
      <c r="A14" s="46">
        <v>1978</v>
      </c>
      <c r="B14" s="144">
        <v>1.424037279</v>
      </c>
      <c r="C14" s="105"/>
      <c r="D14" s="205">
        <v>0.730438148</v>
      </c>
      <c r="E14" s="206"/>
      <c r="F14" s="207">
        <f>B14-D14</f>
        <v>0.693599131</v>
      </c>
      <c r="G14" s="207"/>
      <c r="H14" s="209">
        <f>(B14-B13)/B13*100</f>
        <v>0.7659751516350729</v>
      </c>
      <c r="I14" s="209">
        <f>(D14-D13)/D13*100</f>
        <v>281.9605260857048</v>
      </c>
    </row>
    <row r="15" spans="1:9" ht="12.75">
      <c r="A15" s="46">
        <v>1979</v>
      </c>
      <c r="B15" s="144">
        <v>3.225554882</v>
      </c>
      <c r="C15" s="105"/>
      <c r="D15" s="205">
        <v>1.811317668</v>
      </c>
      <c r="E15" s="206"/>
      <c r="F15" s="207">
        <f>B15-D15</f>
        <v>1.414237214</v>
      </c>
      <c r="G15" s="207"/>
      <c r="H15" s="209">
        <f>(B15-B14)/B14*100</f>
        <v>126.50775577062686</v>
      </c>
      <c r="I15" s="209">
        <f>(D15-D14)/D14*100</f>
        <v>147.976871547514</v>
      </c>
    </row>
    <row r="16" spans="1:9" ht="12.75">
      <c r="A16" s="46">
        <v>1980</v>
      </c>
      <c r="B16" s="144">
        <v>9.139553067</v>
      </c>
      <c r="C16" s="105"/>
      <c r="D16" s="205">
        <v>4.966303209</v>
      </c>
      <c r="E16" s="206"/>
      <c r="F16" s="207">
        <f>B16-D16</f>
        <v>4.173249857999999</v>
      </c>
      <c r="G16" s="207"/>
      <c r="H16" s="209">
        <f>(B16-B15)/B15*100</f>
        <v>183.34824243737668</v>
      </c>
      <c r="I16" s="209">
        <f>(D16-D15)/D15*100</f>
        <v>174.1817902369183</v>
      </c>
    </row>
    <row r="17" spans="1:9" ht="12.75">
      <c r="A17" s="46">
        <v>1981</v>
      </c>
      <c r="B17" s="144">
        <v>15.515725183</v>
      </c>
      <c r="C17" s="105"/>
      <c r="D17" s="205">
        <v>8.577053821</v>
      </c>
      <c r="E17" s="206"/>
      <c r="F17" s="207">
        <f>B17-D17</f>
        <v>6.938671362000001</v>
      </c>
      <c r="G17" s="207"/>
      <c r="H17" s="209">
        <f>(B17-B16)/B16*100</f>
        <v>69.76459427783529</v>
      </c>
      <c r="I17" s="209">
        <f>(D17-D16)/D16*100</f>
        <v>72.7049972594615</v>
      </c>
    </row>
    <row r="18" spans="1:9" ht="12.75">
      <c r="A18" s="106">
        <v>1982</v>
      </c>
      <c r="B18" s="107">
        <v>26.1</v>
      </c>
      <c r="C18" s="210"/>
      <c r="D18" s="107">
        <v>12.5</v>
      </c>
      <c r="E18" s="210"/>
      <c r="F18" s="207">
        <f>B18-D18</f>
        <v>13.600000000000001</v>
      </c>
      <c r="G18" s="207"/>
      <c r="H18" s="209">
        <f>(B18-B17)/B17*100</f>
        <v>68.21643650015659</v>
      </c>
      <c r="I18" s="209">
        <f>(D18-D17)/D17*100</f>
        <v>45.73768873170745</v>
      </c>
    </row>
    <row r="19" spans="1:9" ht="12.75">
      <c r="A19" s="106">
        <v>1983</v>
      </c>
      <c r="B19" s="107">
        <v>36.9</v>
      </c>
      <c r="C19" s="210"/>
      <c r="D19" s="107">
        <v>22.6</v>
      </c>
      <c r="E19" s="210"/>
      <c r="F19" s="207">
        <f>B19-D19</f>
        <v>14.299999999999997</v>
      </c>
      <c r="G19" s="207"/>
      <c r="H19" s="209">
        <f>(B19-B18)/B18*100</f>
        <v>41.37931034482757</v>
      </c>
      <c r="I19" s="209">
        <f>(D19-D18)/D18*100</f>
        <v>80.80000000000001</v>
      </c>
    </row>
    <row r="20" spans="1:9" ht="12.75">
      <c r="A20" s="106">
        <v>1984</v>
      </c>
      <c r="B20" s="107">
        <v>55.2</v>
      </c>
      <c r="C20" s="210"/>
      <c r="D20" s="107">
        <v>34.4</v>
      </c>
      <c r="E20" s="210"/>
      <c r="F20" s="207">
        <f>B20-D20</f>
        <v>20.800000000000004</v>
      </c>
      <c r="G20" s="207"/>
      <c r="H20" s="209">
        <f>(B20-B19)/B19*100</f>
        <v>49.593495934959364</v>
      </c>
      <c r="I20" s="209">
        <f>(D20-D19)/D19*100</f>
        <v>52.21238938053096</v>
      </c>
    </row>
    <row r="21" spans="1:9" ht="12.75">
      <c r="A21" s="106">
        <v>1985</v>
      </c>
      <c r="B21" s="107">
        <v>105.8</v>
      </c>
      <c r="C21" s="210"/>
      <c r="D21" s="107">
        <v>53.1</v>
      </c>
      <c r="E21" s="210"/>
      <c r="F21" s="207">
        <f>B21-D21</f>
        <v>52.699999999999996</v>
      </c>
      <c r="G21" s="207"/>
      <c r="H21" s="209">
        <f>(B21-B20)/B20*100</f>
        <v>91.66666666666666</v>
      </c>
      <c r="I21" s="209">
        <f>(D21-D20)/D20*100</f>
        <v>54.36046511627908</v>
      </c>
    </row>
    <row r="22" spans="1:9" ht="12.75">
      <c r="A22" s="106">
        <v>1986</v>
      </c>
      <c r="B22" s="107">
        <v>140.6</v>
      </c>
      <c r="C22" s="210"/>
      <c r="D22" s="107">
        <v>86.6</v>
      </c>
      <c r="E22" s="210"/>
      <c r="F22" s="207">
        <f>B22-D22</f>
        <v>54</v>
      </c>
      <c r="G22" s="207"/>
      <c r="H22" s="209">
        <f>(B22-B21)/B21*100</f>
        <v>32.89224952741021</v>
      </c>
      <c r="I22" s="209">
        <f>(D22-D21)/D21*100</f>
        <v>63.088512241054595</v>
      </c>
    </row>
    <row r="23" spans="1:9" ht="12.75">
      <c r="A23" s="106">
        <v>1987</v>
      </c>
      <c r="B23" s="107">
        <v>185.3</v>
      </c>
      <c r="C23" s="210"/>
      <c r="D23" s="107">
        <v>135.9</v>
      </c>
      <c r="E23" s="210"/>
      <c r="F23" s="207">
        <f>B23-D23</f>
        <v>49.400000000000006</v>
      </c>
      <c r="G23" s="207"/>
      <c r="H23" s="209">
        <f>(B23-B22)/B22*100</f>
        <v>31.79231863442391</v>
      </c>
      <c r="I23" s="209">
        <f>(D23-D22)/D22*100</f>
        <v>56.92840646651271</v>
      </c>
    </row>
    <row r="24" spans="1:9" ht="12.75">
      <c r="A24" s="106">
        <v>1988</v>
      </c>
      <c r="B24" s="107">
        <v>348.1</v>
      </c>
      <c r="C24" s="210"/>
      <c r="D24" s="107">
        <v>294.7</v>
      </c>
      <c r="E24" s="210"/>
      <c r="F24" s="207">
        <f>B24-D24</f>
        <v>53.400000000000034</v>
      </c>
      <c r="G24" s="207"/>
      <c r="H24" s="209">
        <f>(B24-B23)/B23*100</f>
        <v>87.85752833243389</v>
      </c>
      <c r="I24" s="209">
        <f>(D24-D23)/D23*100</f>
        <v>116.85062545989697</v>
      </c>
    </row>
    <row r="25" spans="1:9" ht="12.75">
      <c r="A25" s="106">
        <v>1989</v>
      </c>
      <c r="B25" s="107">
        <v>582.1</v>
      </c>
      <c r="C25" s="210"/>
      <c r="D25" s="107">
        <v>656.9</v>
      </c>
      <c r="E25" s="210"/>
      <c r="F25" s="207">
        <f>B25-D25</f>
        <v>-74.79999999999995</v>
      </c>
      <c r="G25" s="207"/>
      <c r="H25" s="209">
        <f>(B25-B24)/B24*100</f>
        <v>67.22206262568227</v>
      </c>
      <c r="I25" s="209">
        <f>(D25-D24)/D24*100</f>
        <v>122.90464879538514</v>
      </c>
    </row>
    <row r="26" spans="1:9" ht="12.75">
      <c r="A26" s="106">
        <v>1990</v>
      </c>
      <c r="B26" s="107">
        <v>1034.7</v>
      </c>
      <c r="C26" s="210"/>
      <c r="D26" s="107">
        <v>1194.5</v>
      </c>
      <c r="E26" s="210"/>
      <c r="F26" s="207">
        <f>B26-D26</f>
        <v>-159.79999999999995</v>
      </c>
      <c r="G26" s="207"/>
      <c r="H26" s="209">
        <f>(B26-B25)/B25*100</f>
        <v>77.75296340834909</v>
      </c>
      <c r="I26" s="209">
        <f>(D26-D25)/D25*100</f>
        <v>81.83894047800274</v>
      </c>
    </row>
    <row r="27" spans="1:9" ht="12.75">
      <c r="A27" s="106">
        <v>1991</v>
      </c>
      <c r="B27" s="107">
        <v>1339.2</v>
      </c>
      <c r="C27" s="210"/>
      <c r="D27" s="107">
        <v>2081.2</v>
      </c>
      <c r="E27" s="210"/>
      <c r="F27" s="207">
        <f>B27-D27</f>
        <v>-741.9999999999998</v>
      </c>
      <c r="G27" s="207"/>
      <c r="H27" s="209">
        <f>(B27-B26)/B26*100</f>
        <v>29.428819947810958</v>
      </c>
      <c r="I27" s="209">
        <f>(D27-D26)/D26*100</f>
        <v>74.23189619087482</v>
      </c>
    </row>
    <row r="28" spans="1:9" ht="12.75">
      <c r="A28" s="106">
        <v>1992</v>
      </c>
      <c r="B28" s="107">
        <v>4034.5</v>
      </c>
      <c r="C28" s="210"/>
      <c r="D28" s="107">
        <v>4601.9</v>
      </c>
      <c r="E28" s="210"/>
      <c r="F28" s="207">
        <f>B28-D28</f>
        <v>-567.3999999999996</v>
      </c>
      <c r="G28" s="207"/>
      <c r="H28" s="209">
        <f>(B28-B27)/B27*100</f>
        <v>201.26194743130225</v>
      </c>
      <c r="I28" s="209">
        <f>(D28-D27)/D27*100</f>
        <v>121.11762444743417</v>
      </c>
    </row>
    <row r="29" spans="1:9" ht="12.75">
      <c r="A29" s="106">
        <v>1993</v>
      </c>
      <c r="B29" s="107">
        <v>5224.5</v>
      </c>
      <c r="C29" s="210"/>
      <c r="D29" s="107">
        <v>8616.5</v>
      </c>
      <c r="E29" s="210"/>
      <c r="F29" s="207">
        <f>B29-D29</f>
        <v>-3392</v>
      </c>
      <c r="G29" s="207"/>
      <c r="H29" s="209">
        <f>(B29-B28)/B28*100</f>
        <v>29.495600446151936</v>
      </c>
      <c r="I29" s="209">
        <f>(D29-D28)/D28*100</f>
        <v>87.23788000608445</v>
      </c>
    </row>
    <row r="30" spans="1:9" ht="12.75">
      <c r="A30" s="106">
        <v>1994</v>
      </c>
      <c r="B30" s="118">
        <v>9826.2</v>
      </c>
      <c r="C30" s="211"/>
      <c r="D30" s="118">
        <v>19894.5</v>
      </c>
      <c r="E30" s="211"/>
      <c r="F30" s="207">
        <f>B30-D30</f>
        <v>-10068.3</v>
      </c>
      <c r="G30" s="207"/>
      <c r="H30" s="209">
        <f>(B30-B29)/B29*100</f>
        <v>88.07924203273042</v>
      </c>
      <c r="I30" s="209">
        <f>(D30-D29)/D29*100</f>
        <v>130.88841176811928</v>
      </c>
    </row>
    <row r="31" spans="1:9" ht="12.75">
      <c r="A31" s="106">
        <v>1995</v>
      </c>
      <c r="B31" s="118">
        <v>20054.8</v>
      </c>
      <c r="C31" s="211"/>
      <c r="D31" s="118">
        <v>40788.2</v>
      </c>
      <c r="E31" s="211"/>
      <c r="F31" s="207">
        <f>B31-D31</f>
        <v>-20733.399999999998</v>
      </c>
      <c r="G31" s="207"/>
      <c r="H31" s="209">
        <f>(B31-B30)/B30*100</f>
        <v>104.09517412631534</v>
      </c>
      <c r="I31" s="209">
        <f>(D31-D30)/D30*100</f>
        <v>105.02249365402496</v>
      </c>
    </row>
    <row r="32" spans="1:9" ht="12.75">
      <c r="A32" s="106">
        <v>1996</v>
      </c>
      <c r="B32" s="118">
        <v>43599.5</v>
      </c>
      <c r="C32" s="211"/>
      <c r="D32" s="118">
        <v>108124.8</v>
      </c>
      <c r="E32" s="211"/>
      <c r="F32" s="207">
        <f>B32-D32</f>
        <v>-64525.3</v>
      </c>
      <c r="G32" s="207"/>
      <c r="H32" s="209">
        <f>(B32-B31)/B31*100</f>
        <v>117.40181901589646</v>
      </c>
      <c r="I32" s="209">
        <f>(D32-D31)/D31*100</f>
        <v>165.0884324387936</v>
      </c>
    </row>
    <row r="33" spans="1:9" ht="12.75">
      <c r="A33" s="106">
        <v>1997</v>
      </c>
      <c r="B33" s="118">
        <v>130041.6</v>
      </c>
      <c r="C33" s="211"/>
      <c r="D33" s="118">
        <v>307274.1</v>
      </c>
      <c r="E33" s="211"/>
      <c r="F33" s="207">
        <f>B33-D33</f>
        <v>-177232.49999999997</v>
      </c>
      <c r="G33" s="207"/>
      <c r="H33" s="209">
        <f>(B33-B32)/B32*100</f>
        <v>198.26397091709768</v>
      </c>
      <c r="I33" s="209">
        <f>(D33-D32)/D32*100</f>
        <v>184.18466438781851</v>
      </c>
    </row>
    <row r="34" spans="1:9" ht="12.75">
      <c r="A34" s="106">
        <v>1998</v>
      </c>
      <c r="B34" s="118">
        <v>220139.7</v>
      </c>
      <c r="C34" s="211"/>
      <c r="D34" s="118">
        <v>650472.5</v>
      </c>
      <c r="E34" s="211"/>
      <c r="F34" s="207">
        <f>B34-D34</f>
        <v>-430332.8</v>
      </c>
      <c r="G34" s="207"/>
      <c r="H34" s="209">
        <f>(B34-B33)/B33*100</f>
        <v>69.28405987007234</v>
      </c>
      <c r="I34" s="209">
        <f>(D34-D33)/D33*100</f>
        <v>111.69128800637608</v>
      </c>
    </row>
    <row r="35" spans="1:9" ht="12.75">
      <c r="A35" s="106">
        <v>1999</v>
      </c>
      <c r="B35" s="118">
        <v>414138.1</v>
      </c>
      <c r="C35" s="211"/>
      <c r="D35" s="118">
        <v>1309598.8</v>
      </c>
      <c r="E35" s="211"/>
      <c r="F35" s="207">
        <f>B35-D35</f>
        <v>-895460.7000000001</v>
      </c>
      <c r="G35" s="207"/>
      <c r="H35" s="209">
        <f>(B35-B34)/B34*100</f>
        <v>88.12513145061975</v>
      </c>
      <c r="I35" s="209">
        <f>(D35-D34)/D34*100</f>
        <v>101.33038675731873</v>
      </c>
    </row>
    <row r="36" spans="1:9" ht="12.75">
      <c r="A36" s="106">
        <v>2000</v>
      </c>
      <c r="B36" s="118">
        <v>725912.8</v>
      </c>
      <c r="C36" s="211"/>
      <c r="D36" s="118">
        <v>1899118.3</v>
      </c>
      <c r="E36" s="211"/>
      <c r="F36" s="207">
        <f>B36-D36</f>
        <v>-1173205.5</v>
      </c>
      <c r="G36" s="207"/>
      <c r="H36" s="209">
        <f>(B36-B35)/B35*100</f>
        <v>75.282786104442</v>
      </c>
      <c r="I36" s="209">
        <f>(D36-D35)/D35*100</f>
        <v>45.01527490709368</v>
      </c>
    </row>
    <row r="37" spans="1:9" ht="12.75">
      <c r="A37" s="106">
        <v>2001</v>
      </c>
      <c r="B37" s="118">
        <v>1280348.1</v>
      </c>
      <c r="C37" s="211"/>
      <c r="D37" s="118">
        <v>3059214.4</v>
      </c>
      <c r="E37" s="211"/>
      <c r="F37" s="207">
        <f>B37-D37</f>
        <v>-1778866.2999999998</v>
      </c>
      <c r="G37" s="207"/>
      <c r="H37" s="209">
        <f>(B37-B36)/B36*100</f>
        <v>76.37767235954512</v>
      </c>
      <c r="I37" s="209">
        <f>(D37-D36)/D36*100</f>
        <v>61.08603660972567</v>
      </c>
    </row>
    <row r="38" spans="1:9" ht="12.75">
      <c r="A38" s="106">
        <v>2002</v>
      </c>
      <c r="B38" s="118">
        <v>2101540</v>
      </c>
      <c r="C38" s="211"/>
      <c r="D38" s="118">
        <v>5032115.1</v>
      </c>
      <c r="E38" s="211"/>
      <c r="F38" s="207">
        <f>B38-D38</f>
        <v>-2930575.0999999996</v>
      </c>
      <c r="G38" s="207"/>
      <c r="H38" s="209">
        <f>(B38-B37)/B37*100</f>
        <v>64.13817461048286</v>
      </c>
      <c r="I38" s="209">
        <f>(D38-D37)/D37*100</f>
        <v>64.49043584522876</v>
      </c>
    </row>
    <row r="39" spans="1:9" ht="12.75">
      <c r="A39" s="106">
        <v>2003</v>
      </c>
      <c r="B39" s="118">
        <v>2982986</v>
      </c>
      <c r="C39" s="211"/>
      <c r="D39" s="118">
        <v>8061199</v>
      </c>
      <c r="E39" s="211"/>
      <c r="F39" s="207">
        <f>B39-D39</f>
        <v>-5078213</v>
      </c>
      <c r="G39" s="207"/>
      <c r="H39" s="209">
        <f>(B39-B38)/B38*100</f>
        <v>41.94286094958935</v>
      </c>
      <c r="I39" s="209">
        <f>(D39-D38)/D38*100</f>
        <v>60.195044028305325</v>
      </c>
    </row>
    <row r="40" spans="1:9" ht="12.75">
      <c r="A40" s="120">
        <v>2004</v>
      </c>
      <c r="B40" s="118">
        <v>4241518</v>
      </c>
      <c r="C40" s="211"/>
      <c r="D40" s="118">
        <v>9953538</v>
      </c>
      <c r="E40" s="211"/>
      <c r="F40" s="207">
        <f>B40-D40</f>
        <v>-5712020</v>
      </c>
      <c r="G40" s="211"/>
      <c r="H40" s="209">
        <f>(B40-B39)/B39*100</f>
        <v>42.19034216050628</v>
      </c>
      <c r="I40" s="209">
        <f>(D40-D39)/D39*100</f>
        <v>23.47465929075811</v>
      </c>
    </row>
    <row r="41" spans="1:9" ht="12.75">
      <c r="A41" s="120">
        <v>2005</v>
      </c>
      <c r="B41" s="118">
        <v>3726768</v>
      </c>
      <c r="C41" s="211"/>
      <c r="D41" s="118">
        <v>11020036</v>
      </c>
      <c r="E41" s="211"/>
      <c r="F41" s="207">
        <f>B41-D41</f>
        <v>-7293268</v>
      </c>
      <c r="G41" s="211"/>
      <c r="H41" s="209">
        <f>(B41-B40)/B40*100</f>
        <v>-12.135985276969235</v>
      </c>
      <c r="I41" s="209">
        <f>(D41-D40)/D40*100</f>
        <v>10.714762931532485</v>
      </c>
    </row>
    <row r="42" spans="1:9" ht="13.5" thickBot="1">
      <c r="A42" s="127"/>
      <c r="B42" s="128"/>
      <c r="C42" s="128"/>
      <c r="D42" s="128"/>
      <c r="E42" s="128"/>
      <c r="F42" s="128"/>
      <c r="G42" s="128"/>
      <c r="H42" s="212"/>
      <c r="I42" s="212"/>
    </row>
    <row r="43" spans="8:9" ht="12.75">
      <c r="H43" s="2"/>
      <c r="I43" s="2"/>
    </row>
    <row r="44" spans="8:9" ht="12.75">
      <c r="H44" s="2"/>
      <c r="I44" s="2"/>
    </row>
    <row r="45" spans="2:9" ht="12.75">
      <c r="B45" s="213"/>
      <c r="C45" s="214"/>
      <c r="D45" s="213"/>
      <c r="E45" s="214"/>
      <c r="F45" s="215"/>
      <c r="G45" s="215"/>
      <c r="H45" s="216"/>
      <c r="I45" s="216"/>
    </row>
    <row r="46" spans="2:5" ht="12.75">
      <c r="B46" s="120"/>
      <c r="C46" s="118"/>
      <c r="D46" s="211"/>
      <c r="E46" s="118"/>
    </row>
    <row r="47" spans="8:9" ht="12.75">
      <c r="H47" s="2"/>
      <c r="I47" s="2"/>
    </row>
    <row r="48" spans="8:9" ht="12.75">
      <c r="H48" s="2"/>
      <c r="I48" s="2"/>
    </row>
    <row r="49" spans="8:9" ht="12.75">
      <c r="H49" s="2"/>
      <c r="I49" s="2"/>
    </row>
    <row r="50" spans="8:9" ht="12.75">
      <c r="H50" s="2"/>
      <c r="I50" s="2"/>
    </row>
    <row r="51" spans="8:9" ht="12.75">
      <c r="H51" s="2"/>
      <c r="I51" s="2"/>
    </row>
    <row r="52" spans="8:9" ht="12.75">
      <c r="H52" s="2"/>
      <c r="I52" s="2"/>
    </row>
    <row r="53" spans="8:9" ht="12.75">
      <c r="H53" s="2"/>
      <c r="I53" s="2"/>
    </row>
    <row r="54" spans="8:9" ht="12.75">
      <c r="H54" s="2"/>
      <c r="I54" s="2"/>
    </row>
    <row r="55" spans="8:9" ht="12.75">
      <c r="H55" s="2"/>
      <c r="I55" s="2"/>
    </row>
    <row r="56" spans="8:9" ht="12.75">
      <c r="H56" s="2"/>
      <c r="I56" s="2"/>
    </row>
    <row r="57" spans="8:9" ht="12.75">
      <c r="H57" s="2"/>
      <c r="I57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31" sqref="C31"/>
    </sheetView>
  </sheetViews>
  <sheetFormatPr defaultColWidth="9.00390625" defaultRowHeight="12.75"/>
  <cols>
    <col min="2" max="2" width="24.875" style="0" customWidth="1"/>
    <col min="3" max="3" width="24.25390625" style="0" customWidth="1"/>
    <col min="4" max="4" width="13.625" style="0" customWidth="1"/>
    <col min="5" max="5" width="13.75390625" style="0" customWidth="1"/>
  </cols>
  <sheetData>
    <row r="1" spans="1:5" ht="18">
      <c r="A1" s="18" t="s">
        <v>169</v>
      </c>
      <c r="B1" s="18" t="s">
        <v>170</v>
      </c>
      <c r="C1" s="18"/>
      <c r="D1" s="217"/>
      <c r="E1" s="217"/>
    </row>
    <row r="2" spans="2:5" ht="15.75">
      <c r="B2" s="19" t="s">
        <v>171</v>
      </c>
      <c r="C2" s="19"/>
      <c r="D2" s="113"/>
      <c r="E2" s="113"/>
    </row>
    <row r="3" spans="1:7" ht="13.5" thickBot="1">
      <c r="A3" s="23"/>
      <c r="B3" s="24"/>
      <c r="C3" s="134"/>
      <c r="D3" s="134"/>
      <c r="E3" s="135"/>
      <c r="F3" s="19"/>
      <c r="G3" s="19"/>
    </row>
    <row r="4" spans="1:5" ht="12.75">
      <c r="A4" s="219"/>
      <c r="B4" s="219" t="s">
        <v>172</v>
      </c>
      <c r="C4" s="219" t="s">
        <v>173</v>
      </c>
      <c r="D4" s="219" t="s">
        <v>174</v>
      </c>
      <c r="E4" s="219" t="s">
        <v>175</v>
      </c>
    </row>
    <row r="5" spans="1:5" ht="12.75">
      <c r="A5" s="219" t="s">
        <v>66</v>
      </c>
      <c r="B5" s="219" t="s">
        <v>176</v>
      </c>
      <c r="C5" s="219" t="s">
        <v>177</v>
      </c>
      <c r="D5" s="92" t="s">
        <v>119</v>
      </c>
      <c r="E5" s="219" t="s">
        <v>178</v>
      </c>
    </row>
    <row r="6" spans="1:5" ht="13.5" thickBot="1">
      <c r="A6" s="220" t="s">
        <v>73</v>
      </c>
      <c r="B6" s="220" t="s">
        <v>179</v>
      </c>
      <c r="C6" s="219" t="s">
        <v>180</v>
      </c>
      <c r="D6" s="95" t="s">
        <v>121</v>
      </c>
      <c r="E6" s="220" t="s">
        <v>181</v>
      </c>
    </row>
    <row r="7" spans="1:5" ht="24">
      <c r="A7" s="221"/>
      <c r="B7" s="221"/>
      <c r="C7" s="426" t="s">
        <v>182</v>
      </c>
      <c r="D7" s="221"/>
      <c r="E7" s="221"/>
    </row>
    <row r="8" spans="1:5" ht="13.5" thickBot="1">
      <c r="A8" s="222"/>
      <c r="B8" s="222"/>
      <c r="C8" s="223" t="s">
        <v>183</v>
      </c>
      <c r="D8" s="222"/>
      <c r="E8" s="222" t="s">
        <v>184</v>
      </c>
    </row>
    <row r="9" spans="1:5" ht="12.75">
      <c r="A9" s="224"/>
      <c r="B9" s="224"/>
      <c r="C9" s="224"/>
      <c r="D9" s="224"/>
      <c r="E9" s="224"/>
    </row>
    <row r="10" spans="1:5" ht="12.75">
      <c r="A10" s="129">
        <v>1991</v>
      </c>
      <c r="B10" s="139">
        <v>300</v>
      </c>
      <c r="C10" s="46" t="s">
        <v>157</v>
      </c>
      <c r="D10" s="28">
        <v>300</v>
      </c>
      <c r="E10" s="225" t="s">
        <v>157</v>
      </c>
    </row>
    <row r="11" spans="1:5" ht="12.75">
      <c r="A11" s="129">
        <v>1992</v>
      </c>
      <c r="B11" s="139">
        <v>300</v>
      </c>
      <c r="C11" s="46" t="s">
        <v>157</v>
      </c>
      <c r="D11" s="28">
        <v>300</v>
      </c>
      <c r="E11" s="225">
        <f>(D11-D10)/D10*100</f>
        <v>0</v>
      </c>
    </row>
    <row r="12" spans="1:5" ht="12.75">
      <c r="A12" s="129">
        <v>1993</v>
      </c>
      <c r="B12" s="226">
        <v>2700</v>
      </c>
      <c r="C12" s="46" t="s">
        <v>157</v>
      </c>
      <c r="D12" s="227">
        <v>2700</v>
      </c>
      <c r="E12" s="225">
        <f>(D12-D11)/D11*100</f>
        <v>800</v>
      </c>
    </row>
    <row r="13" spans="1:5" ht="12.75">
      <c r="A13" s="129">
        <v>1994</v>
      </c>
      <c r="B13" s="226">
        <v>4530</v>
      </c>
      <c r="C13" s="46" t="s">
        <v>157</v>
      </c>
      <c r="D13" s="227">
        <v>4530</v>
      </c>
      <c r="E13" s="225">
        <f>(D13-D12)/D12*100</f>
        <v>67.77777777777779</v>
      </c>
    </row>
    <row r="14" spans="1:5" ht="12.75">
      <c r="A14" s="129">
        <v>1995</v>
      </c>
      <c r="B14" s="226">
        <v>8000</v>
      </c>
      <c r="C14" s="46" t="s">
        <v>157</v>
      </c>
      <c r="D14" s="227">
        <v>8000</v>
      </c>
      <c r="E14" s="225">
        <f>(D14-D13)/D13*100</f>
        <v>76.60044150110376</v>
      </c>
    </row>
    <row r="15" spans="1:5" ht="12.75">
      <c r="A15" s="129">
        <v>1996</v>
      </c>
      <c r="B15" s="226">
        <v>70100</v>
      </c>
      <c r="C15" s="46" t="s">
        <v>157</v>
      </c>
      <c r="D15" s="227">
        <v>70100</v>
      </c>
      <c r="E15" s="225">
        <f>(D15-D14)/D14*100</f>
        <v>776.25</v>
      </c>
    </row>
    <row r="16" spans="1:5" ht="12.75">
      <c r="A16" s="129">
        <v>1997</v>
      </c>
      <c r="B16" s="226">
        <v>122725</v>
      </c>
      <c r="C16" s="46" t="s">
        <v>157</v>
      </c>
      <c r="D16" s="227">
        <v>122725</v>
      </c>
      <c r="E16" s="225">
        <f>(D16-D15)/D15*100</f>
        <v>75.07132667617688</v>
      </c>
    </row>
    <row r="17" spans="1:5" ht="12.75">
      <c r="A17" s="129">
        <v>1998</v>
      </c>
      <c r="B17" s="226">
        <v>284500</v>
      </c>
      <c r="C17" s="48">
        <v>150000</v>
      </c>
      <c r="D17" s="227">
        <v>434500</v>
      </c>
      <c r="E17" s="225">
        <f>(D17-D16)/D16*100</f>
        <v>254.04359339987778</v>
      </c>
    </row>
    <row r="18" spans="1:5" ht="12.75">
      <c r="A18" s="129">
        <v>1999</v>
      </c>
      <c r="B18" s="226">
        <v>716145</v>
      </c>
      <c r="C18" s="48">
        <v>80000</v>
      </c>
      <c r="D18" s="227">
        <v>796145</v>
      </c>
      <c r="E18" s="225">
        <f>(D18-D17)/D17*100</f>
        <v>83.23245109321059</v>
      </c>
    </row>
    <row r="19" spans="1:5" ht="12.75">
      <c r="A19" s="129">
        <v>2000</v>
      </c>
      <c r="B19" s="226">
        <v>876460</v>
      </c>
      <c r="C19" s="48">
        <v>175000</v>
      </c>
      <c r="D19" s="227">
        <v>1051460</v>
      </c>
      <c r="E19" s="225">
        <f>(D19-D18)/D18*100</f>
        <v>32.068907045827075</v>
      </c>
    </row>
    <row r="20" spans="1:5" ht="12.75">
      <c r="A20" s="129">
        <v>2001</v>
      </c>
      <c r="B20" s="226">
        <v>1145000</v>
      </c>
      <c r="C20" s="48">
        <v>595000</v>
      </c>
      <c r="D20" s="227">
        <v>1740000</v>
      </c>
      <c r="E20" s="225">
        <f>(D20-D19)/D19*100</f>
        <v>65.48418389667701</v>
      </c>
    </row>
    <row r="21" spans="1:7" ht="12.75">
      <c r="A21" s="129">
        <v>2002</v>
      </c>
      <c r="B21" s="226">
        <v>1822000</v>
      </c>
      <c r="C21" s="48">
        <v>800000</v>
      </c>
      <c r="D21" s="227">
        <v>2622000</v>
      </c>
      <c r="E21" s="225">
        <f>(D21-D20)/D20*100</f>
        <v>50.689655172413794</v>
      </c>
      <c r="G21" s="209"/>
    </row>
    <row r="22" spans="1:7" ht="12.75">
      <c r="A22" s="129">
        <v>2003</v>
      </c>
      <c r="B22" s="226">
        <v>4014000</v>
      </c>
      <c r="C22" s="48">
        <v>916000</v>
      </c>
      <c r="D22" s="227">
        <f>B22+C22</f>
        <v>4930000</v>
      </c>
      <c r="E22" s="225">
        <f>(D22-D21)/D21*100</f>
        <v>88.02440884820749</v>
      </c>
      <c r="G22" s="209"/>
    </row>
    <row r="23" spans="1:5" ht="12.75">
      <c r="A23" s="129">
        <v>2004</v>
      </c>
      <c r="B23" s="226">
        <v>4438000</v>
      </c>
      <c r="C23" s="48">
        <v>835000</v>
      </c>
      <c r="D23" s="227">
        <f>B23+C23</f>
        <v>5273000</v>
      </c>
      <c r="E23" s="225">
        <f>(D23-D22)/D22*100</f>
        <v>6.957403651115619</v>
      </c>
    </row>
    <row r="24" spans="1:5" ht="12.75">
      <c r="A24" s="129">
        <v>2005</v>
      </c>
      <c r="B24" s="226">
        <v>5575800</v>
      </c>
      <c r="C24" s="48">
        <v>1350000</v>
      </c>
      <c r="D24" s="227">
        <f>B24+C24</f>
        <v>6925800</v>
      </c>
      <c r="E24" s="225">
        <f>(D24-D23)/D23*100</f>
        <v>31.34458562488147</v>
      </c>
    </row>
    <row r="25" spans="1:5" ht="13.5" thickBot="1">
      <c r="A25" s="228"/>
      <c r="B25" s="228"/>
      <c r="C25" s="228"/>
      <c r="D25" s="228"/>
      <c r="E25" s="228"/>
    </row>
    <row r="26" ht="12.75">
      <c r="A26" s="2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ALPER UNAL</dc:creator>
  <cp:keywords/>
  <dc:description/>
  <cp:lastModifiedBy>ALPER UNAL</cp:lastModifiedBy>
  <dcterms:created xsi:type="dcterms:W3CDTF">2011-04-20T10:55:34Z</dcterms:created>
  <dcterms:modified xsi:type="dcterms:W3CDTF">2011-04-20T11:16:25Z</dcterms:modified>
  <cp:category/>
  <cp:version/>
  <cp:contentType/>
  <cp:contentStatus/>
</cp:coreProperties>
</file>